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L:\Dokumenter til hjemmesiden\OmTinglysningsretten\Statistik\Tinglysningsrettens statistik\2025\"/>
    </mc:Choice>
  </mc:AlternateContent>
  <xr:revisionPtr revIDLastSave="0" documentId="8_{60D6FA87-3D7A-40D8-A999-55254FAEBE6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2025" sheetId="7" r:id="rId1"/>
    <sheet name="2024" sheetId="6" r:id="rId2"/>
    <sheet name="2023" sheetId="5" r:id="rId3"/>
    <sheet name="2022" sheetId="3" r:id="rId4"/>
    <sheet name="2021" sheetId="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7" i="7" l="1"/>
  <c r="O36" i="7"/>
  <c r="O34" i="7"/>
  <c r="N34" i="7"/>
  <c r="M34" i="7"/>
  <c r="L34" i="7"/>
  <c r="K34" i="7"/>
  <c r="J34" i="7"/>
  <c r="I34" i="7"/>
  <c r="H34" i="7"/>
  <c r="G34" i="7"/>
  <c r="F34" i="7"/>
  <c r="E34" i="7"/>
  <c r="D34" i="7"/>
  <c r="C34" i="7"/>
  <c r="C24" i="7"/>
  <c r="C23" i="7"/>
  <c r="C22" i="7"/>
  <c r="O19" i="7"/>
  <c r="O18" i="7"/>
  <c r="O17" i="7"/>
  <c r="O16" i="7"/>
  <c r="N15" i="7"/>
  <c r="M15" i="7"/>
  <c r="L15" i="7"/>
  <c r="K15" i="7"/>
  <c r="J15" i="7"/>
  <c r="I15" i="7"/>
  <c r="H15" i="7"/>
  <c r="G15" i="7"/>
  <c r="F15" i="7"/>
  <c r="E15" i="7"/>
  <c r="D15" i="7"/>
  <c r="C15" i="7"/>
  <c r="O13" i="7"/>
  <c r="O12" i="7"/>
  <c r="O11" i="7"/>
  <c r="O10" i="7"/>
  <c r="N9" i="7"/>
  <c r="M9" i="7"/>
  <c r="L9" i="7"/>
  <c r="K9" i="7"/>
  <c r="J9" i="7"/>
  <c r="I9" i="7"/>
  <c r="H9" i="7"/>
  <c r="G9" i="7"/>
  <c r="F9" i="7"/>
  <c r="E9" i="7"/>
  <c r="D9" i="7"/>
  <c r="C9" i="7"/>
  <c r="C4" i="7"/>
  <c r="D6" i="7" l="1"/>
  <c r="D23" i="7" s="1"/>
  <c r="E6" i="7" s="1"/>
  <c r="E23" i="7" s="1"/>
  <c r="F6" i="7" s="1"/>
  <c r="F23" i="7" s="1"/>
  <c r="G6" i="7" s="1"/>
  <c r="G23" i="7" s="1"/>
  <c r="H6" i="7" s="1"/>
  <c r="H23" i="7" s="1"/>
  <c r="I6" i="7" s="1"/>
  <c r="I23" i="7" s="1"/>
  <c r="J6" i="7" s="1"/>
  <c r="J23" i="7" s="1"/>
  <c r="K6" i="7" s="1"/>
  <c r="K23" i="7" s="1"/>
  <c r="L6" i="7" s="1"/>
  <c r="L23" i="7" s="1"/>
  <c r="M6" i="7" s="1"/>
  <c r="M23" i="7" s="1"/>
  <c r="N6" i="7" s="1"/>
  <c r="N23" i="7" s="1"/>
  <c r="O23" i="7" s="1"/>
  <c r="D7" i="7"/>
  <c r="D24" i="7" s="1"/>
  <c r="E7" i="7" s="1"/>
  <c r="E24" i="7" s="1"/>
  <c r="F7" i="7" s="1"/>
  <c r="F24" i="7" s="1"/>
  <c r="G7" i="7" s="1"/>
  <c r="G24" i="7" s="1"/>
  <c r="H7" i="7" s="1"/>
  <c r="H24" i="7" s="1"/>
  <c r="I7" i="7" s="1"/>
  <c r="I24" i="7" s="1"/>
  <c r="J7" i="7" s="1"/>
  <c r="J24" i="7" s="1"/>
  <c r="K7" i="7" s="1"/>
  <c r="K24" i="7" s="1"/>
  <c r="L7" i="7" s="1"/>
  <c r="L24" i="7" s="1"/>
  <c r="M7" i="7" s="1"/>
  <c r="M24" i="7" s="1"/>
  <c r="N7" i="7" s="1"/>
  <c r="N24" i="7" s="1"/>
  <c r="O24" i="7" s="1"/>
  <c r="O15" i="7"/>
  <c r="O9" i="7"/>
  <c r="C21" i="7"/>
  <c r="D5" i="7"/>
  <c r="D4" i="7" l="1"/>
  <c r="D22" i="7"/>
  <c r="E5" i="7" s="1"/>
  <c r="D21" i="7" l="1"/>
  <c r="E22" i="7"/>
  <c r="E4" i="7"/>
  <c r="F5" i="7" l="1"/>
  <c r="E21" i="7"/>
  <c r="F22" i="7" l="1"/>
  <c r="F4" i="7"/>
  <c r="G5" i="7" l="1"/>
  <c r="F21" i="7"/>
  <c r="G4" i="7" l="1"/>
  <c r="G22" i="7"/>
  <c r="O37" i="6"/>
  <c r="O36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C24" i="6"/>
  <c r="C23" i="6"/>
  <c r="C22" i="6"/>
  <c r="O19" i="6"/>
  <c r="O18" i="6"/>
  <c r="O17" i="6"/>
  <c r="O16" i="6"/>
  <c r="N15" i="6"/>
  <c r="M15" i="6"/>
  <c r="L15" i="6"/>
  <c r="K15" i="6"/>
  <c r="J15" i="6"/>
  <c r="I15" i="6"/>
  <c r="H15" i="6"/>
  <c r="G15" i="6"/>
  <c r="F15" i="6"/>
  <c r="E15" i="6"/>
  <c r="D15" i="6"/>
  <c r="C15" i="6"/>
  <c r="O13" i="6"/>
  <c r="O12" i="6"/>
  <c r="O11" i="6"/>
  <c r="O10" i="6"/>
  <c r="N9" i="6"/>
  <c r="M9" i="6"/>
  <c r="L9" i="6"/>
  <c r="K9" i="6"/>
  <c r="J9" i="6"/>
  <c r="I9" i="6"/>
  <c r="H9" i="6"/>
  <c r="G9" i="6"/>
  <c r="F9" i="6"/>
  <c r="E9" i="6"/>
  <c r="D9" i="6"/>
  <c r="C9" i="6"/>
  <c r="C4" i="6"/>
  <c r="G21" i="7" l="1"/>
  <c r="H5" i="7"/>
  <c r="D6" i="6"/>
  <c r="D23" i="6" s="1"/>
  <c r="E6" i="6" s="1"/>
  <c r="E23" i="6" s="1"/>
  <c r="F6" i="6" s="1"/>
  <c r="F23" i="6" s="1"/>
  <c r="G6" i="6" s="1"/>
  <c r="G23" i="6" s="1"/>
  <c r="H6" i="6" s="1"/>
  <c r="H23" i="6" s="1"/>
  <c r="I6" i="6" s="1"/>
  <c r="I23" i="6" s="1"/>
  <c r="J6" i="6" s="1"/>
  <c r="J23" i="6" s="1"/>
  <c r="K6" i="6" s="1"/>
  <c r="K23" i="6" s="1"/>
  <c r="L6" i="6" s="1"/>
  <c r="L23" i="6" s="1"/>
  <c r="M6" i="6" s="1"/>
  <c r="M23" i="6" s="1"/>
  <c r="N6" i="6" s="1"/>
  <c r="N23" i="6" s="1"/>
  <c r="O23" i="6" s="1"/>
  <c r="D7" i="6"/>
  <c r="D24" i="6" s="1"/>
  <c r="E7" i="6" s="1"/>
  <c r="E24" i="6" s="1"/>
  <c r="F7" i="6" s="1"/>
  <c r="F24" i="6" s="1"/>
  <c r="G7" i="6" s="1"/>
  <c r="G24" i="6" s="1"/>
  <c r="H7" i="6" s="1"/>
  <c r="H24" i="6" s="1"/>
  <c r="I7" i="6" s="1"/>
  <c r="I24" i="6" s="1"/>
  <c r="J7" i="6" s="1"/>
  <c r="J24" i="6" s="1"/>
  <c r="K7" i="6" s="1"/>
  <c r="K24" i="6" s="1"/>
  <c r="L7" i="6" s="1"/>
  <c r="L24" i="6" s="1"/>
  <c r="M7" i="6" s="1"/>
  <c r="M24" i="6" s="1"/>
  <c r="N7" i="6" s="1"/>
  <c r="N24" i="6" s="1"/>
  <c r="O24" i="6" s="1"/>
  <c r="O15" i="6"/>
  <c r="O9" i="6"/>
  <c r="C21" i="6"/>
  <c r="D5" i="6"/>
  <c r="O34" i="5"/>
  <c r="H22" i="7" l="1"/>
  <c r="H4" i="7"/>
  <c r="D4" i="6"/>
  <c r="D22" i="6"/>
  <c r="N34" i="5"/>
  <c r="M34" i="5"/>
  <c r="L34" i="5"/>
  <c r="K34" i="5"/>
  <c r="J34" i="5"/>
  <c r="I34" i="5"/>
  <c r="H34" i="5"/>
  <c r="G34" i="5"/>
  <c r="F34" i="5"/>
  <c r="E34" i="5"/>
  <c r="D34" i="5"/>
  <c r="C34" i="5"/>
  <c r="O37" i="5"/>
  <c r="O36" i="5"/>
  <c r="C24" i="5"/>
  <c r="C23" i="5"/>
  <c r="C22" i="5"/>
  <c r="O19" i="5"/>
  <c r="O18" i="5"/>
  <c r="O17" i="5"/>
  <c r="O16" i="5"/>
  <c r="N15" i="5"/>
  <c r="M15" i="5"/>
  <c r="L15" i="5"/>
  <c r="K15" i="5"/>
  <c r="J15" i="5"/>
  <c r="I15" i="5"/>
  <c r="H15" i="5"/>
  <c r="G15" i="5"/>
  <c r="F15" i="5"/>
  <c r="E15" i="5"/>
  <c r="D15" i="5"/>
  <c r="C15" i="5"/>
  <c r="O13" i="5"/>
  <c r="O12" i="5"/>
  <c r="O11" i="5"/>
  <c r="O10" i="5"/>
  <c r="N9" i="5"/>
  <c r="M9" i="5"/>
  <c r="L9" i="5"/>
  <c r="K9" i="5"/>
  <c r="J9" i="5"/>
  <c r="I9" i="5"/>
  <c r="H9" i="5"/>
  <c r="G9" i="5"/>
  <c r="F9" i="5"/>
  <c r="E9" i="5"/>
  <c r="D9" i="5"/>
  <c r="C9" i="5"/>
  <c r="C4" i="5"/>
  <c r="H21" i="7" l="1"/>
  <c r="I5" i="7"/>
  <c r="E5" i="6"/>
  <c r="D21" i="6"/>
  <c r="D7" i="5"/>
  <c r="D24" i="5" s="1"/>
  <c r="E7" i="5" s="1"/>
  <c r="E24" i="5" s="1"/>
  <c r="D6" i="5"/>
  <c r="D23" i="5" s="1"/>
  <c r="E6" i="5" s="1"/>
  <c r="E23" i="5" s="1"/>
  <c r="D5" i="5"/>
  <c r="O9" i="5"/>
  <c r="O15" i="5"/>
  <c r="C21" i="5"/>
  <c r="I22" i="7" l="1"/>
  <c r="I4" i="7"/>
  <c r="E22" i="6"/>
  <c r="E4" i="6"/>
  <c r="D4" i="5"/>
  <c r="D22" i="5"/>
  <c r="E5" i="5" s="1"/>
  <c r="F7" i="5"/>
  <c r="F24" i="5" s="1"/>
  <c r="F6" i="5"/>
  <c r="F23" i="5" s="1"/>
  <c r="I21" i="7" l="1"/>
  <c r="J5" i="7"/>
  <c r="E21" i="6"/>
  <c r="F5" i="6"/>
  <c r="D21" i="5"/>
  <c r="G6" i="5"/>
  <c r="G23" i="5" s="1"/>
  <c r="G7" i="5"/>
  <c r="G24" i="5" s="1"/>
  <c r="E22" i="5"/>
  <c r="F5" i="5" s="1"/>
  <c r="E4" i="5"/>
  <c r="J4" i="7" l="1"/>
  <c r="J22" i="7"/>
  <c r="F22" i="6"/>
  <c r="F4" i="6"/>
  <c r="H7" i="5"/>
  <c r="H24" i="5" s="1"/>
  <c r="H6" i="5"/>
  <c r="H23" i="5" s="1"/>
  <c r="E21" i="5"/>
  <c r="K5" i="7" l="1"/>
  <c r="J21" i="7"/>
  <c r="F21" i="6"/>
  <c r="G5" i="6"/>
  <c r="I6" i="5"/>
  <c r="I23" i="5" s="1"/>
  <c r="I7" i="5"/>
  <c r="I24" i="5" s="1"/>
  <c r="F22" i="5"/>
  <c r="G5" i="5" s="1"/>
  <c r="F4" i="5"/>
  <c r="K4" i="7" l="1"/>
  <c r="K22" i="7"/>
  <c r="G4" i="6"/>
  <c r="G22" i="6"/>
  <c r="J7" i="5"/>
  <c r="J24" i="5" s="1"/>
  <c r="J6" i="5"/>
  <c r="J23" i="5" s="1"/>
  <c r="F21" i="5"/>
  <c r="L5" i="7" l="1"/>
  <c r="K21" i="7"/>
  <c r="G21" i="6"/>
  <c r="H5" i="6"/>
  <c r="K6" i="5"/>
  <c r="K23" i="5" s="1"/>
  <c r="K7" i="5"/>
  <c r="K24" i="5" s="1"/>
  <c r="G22" i="5"/>
  <c r="H5" i="5" s="1"/>
  <c r="G4" i="5"/>
  <c r="L4" i="7" l="1"/>
  <c r="L22" i="7"/>
  <c r="H4" i="6"/>
  <c r="H22" i="6"/>
  <c r="L7" i="5"/>
  <c r="L24" i="5" s="1"/>
  <c r="L6" i="5"/>
  <c r="L23" i="5" s="1"/>
  <c r="G21" i="5"/>
  <c r="M5" i="7" l="1"/>
  <c r="L21" i="7"/>
  <c r="I5" i="6"/>
  <c r="H21" i="6"/>
  <c r="M6" i="5"/>
  <c r="M23" i="5" s="1"/>
  <c r="M7" i="5"/>
  <c r="M24" i="5" s="1"/>
  <c r="H4" i="5"/>
  <c r="H22" i="5"/>
  <c r="I5" i="5" s="1"/>
  <c r="G9" i="3"/>
  <c r="H9" i="3"/>
  <c r="I9" i="3"/>
  <c r="G15" i="3"/>
  <c r="H15" i="3"/>
  <c r="I15" i="3"/>
  <c r="M4" i="7" l="1"/>
  <c r="M22" i="7"/>
  <c r="I4" i="6"/>
  <c r="I22" i="6"/>
  <c r="N7" i="5"/>
  <c r="N24" i="5" s="1"/>
  <c r="O24" i="5" s="1"/>
  <c r="N6" i="5"/>
  <c r="N23" i="5" s="1"/>
  <c r="O23" i="5" s="1"/>
  <c r="H21" i="5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O37" i="4"/>
  <c r="O36" i="4"/>
  <c r="C24" i="4"/>
  <c r="C23" i="4"/>
  <c r="D6" i="4" s="1"/>
  <c r="C22" i="4"/>
  <c r="D5" i="4"/>
  <c r="D22" i="4" s="1"/>
  <c r="O19" i="4"/>
  <c r="O15" i="4" s="1"/>
  <c r="O18" i="4"/>
  <c r="O17" i="4"/>
  <c r="O16" i="4"/>
  <c r="N15" i="4"/>
  <c r="M15" i="4"/>
  <c r="L15" i="4"/>
  <c r="K15" i="4"/>
  <c r="J15" i="4"/>
  <c r="I15" i="4"/>
  <c r="H15" i="4"/>
  <c r="G15" i="4"/>
  <c r="F15" i="4"/>
  <c r="E15" i="4"/>
  <c r="D15" i="4"/>
  <c r="C15" i="4"/>
  <c r="O13" i="4"/>
  <c r="O12" i="4"/>
  <c r="O11" i="4"/>
  <c r="O9" i="4" s="1"/>
  <c r="O10" i="4"/>
  <c r="N9" i="4"/>
  <c r="M9" i="4"/>
  <c r="L9" i="4"/>
  <c r="K9" i="4"/>
  <c r="J9" i="4"/>
  <c r="I9" i="4"/>
  <c r="H9" i="4"/>
  <c r="G9" i="4"/>
  <c r="F9" i="4"/>
  <c r="E9" i="4"/>
  <c r="D9" i="4"/>
  <c r="C9" i="4"/>
  <c r="D7" i="4"/>
  <c r="D24" i="4" s="1"/>
  <c r="E7" i="4" s="1"/>
  <c r="E24" i="4" s="1"/>
  <c r="F7" i="4" s="1"/>
  <c r="F24" i="4" s="1"/>
  <c r="G7" i="4" s="1"/>
  <c r="G24" i="4" s="1"/>
  <c r="H7" i="4" s="1"/>
  <c r="H24" i="4" s="1"/>
  <c r="I7" i="4" s="1"/>
  <c r="I24" i="4" s="1"/>
  <c r="J7" i="4" s="1"/>
  <c r="J24" i="4" s="1"/>
  <c r="K7" i="4" s="1"/>
  <c r="K24" i="4" s="1"/>
  <c r="L7" i="4" s="1"/>
  <c r="L24" i="4" s="1"/>
  <c r="M7" i="4" s="1"/>
  <c r="M24" i="4" s="1"/>
  <c r="N7" i="4" s="1"/>
  <c r="N24" i="4" s="1"/>
  <c r="O24" i="4" s="1"/>
  <c r="C4" i="4"/>
  <c r="C4" i="3"/>
  <c r="O37" i="3"/>
  <c r="O36" i="3"/>
  <c r="C24" i="3"/>
  <c r="C23" i="3"/>
  <c r="C22" i="3"/>
  <c r="O19" i="3"/>
  <c r="O18" i="3"/>
  <c r="O17" i="3"/>
  <c r="O16" i="3"/>
  <c r="N15" i="3"/>
  <c r="M15" i="3"/>
  <c r="L15" i="3"/>
  <c r="K15" i="3"/>
  <c r="J15" i="3"/>
  <c r="F15" i="3"/>
  <c r="E15" i="3"/>
  <c r="D15" i="3"/>
  <c r="C15" i="3"/>
  <c r="O13" i="3"/>
  <c r="O12" i="3"/>
  <c r="O11" i="3"/>
  <c r="O10" i="3"/>
  <c r="N9" i="3"/>
  <c r="M9" i="3"/>
  <c r="L9" i="3"/>
  <c r="K9" i="3"/>
  <c r="J9" i="3"/>
  <c r="F9" i="3"/>
  <c r="E9" i="3"/>
  <c r="D9" i="3"/>
  <c r="C9" i="3"/>
  <c r="N5" i="7" l="1"/>
  <c r="M21" i="7"/>
  <c r="J5" i="6"/>
  <c r="I21" i="6"/>
  <c r="I4" i="5"/>
  <c r="I22" i="5"/>
  <c r="J5" i="5" s="1"/>
  <c r="E5" i="4"/>
  <c r="D23" i="4"/>
  <c r="E6" i="4" s="1"/>
  <c r="E23" i="4" s="1"/>
  <c r="F6" i="4" s="1"/>
  <c r="F23" i="4" s="1"/>
  <c r="G6" i="4" s="1"/>
  <c r="G23" i="4" s="1"/>
  <c r="H6" i="4" s="1"/>
  <c r="H23" i="4" s="1"/>
  <c r="I6" i="4" s="1"/>
  <c r="I23" i="4" s="1"/>
  <c r="J6" i="4" s="1"/>
  <c r="J23" i="4" s="1"/>
  <c r="K6" i="4" s="1"/>
  <c r="K23" i="4" s="1"/>
  <c r="L6" i="4" s="1"/>
  <c r="L23" i="4" s="1"/>
  <c r="M6" i="4" s="1"/>
  <c r="M23" i="4" s="1"/>
  <c r="N6" i="4" s="1"/>
  <c r="N23" i="4" s="1"/>
  <c r="O23" i="4" s="1"/>
  <c r="D4" i="4"/>
  <c r="C21" i="4"/>
  <c r="D6" i="3"/>
  <c r="D23" i="3" s="1"/>
  <c r="D5" i="3"/>
  <c r="D7" i="3"/>
  <c r="D24" i="3" s="1"/>
  <c r="O9" i="3"/>
  <c r="O15" i="3"/>
  <c r="C21" i="3"/>
  <c r="N22" i="7" l="1"/>
  <c r="N4" i="7"/>
  <c r="J4" i="6"/>
  <c r="J22" i="6"/>
  <c r="I21" i="5"/>
  <c r="D21" i="4"/>
  <c r="E4" i="4"/>
  <c r="E22" i="4"/>
  <c r="E6" i="3"/>
  <c r="E23" i="3" s="1"/>
  <c r="E7" i="3"/>
  <c r="E24" i="3" s="1"/>
  <c r="D4" i="3"/>
  <c r="D22" i="3"/>
  <c r="E5" i="3" s="1"/>
  <c r="O22" i="7" l="1"/>
  <c r="O21" i="7" s="1"/>
  <c r="N21" i="7"/>
  <c r="K5" i="6"/>
  <c r="J21" i="6"/>
  <c r="J4" i="5"/>
  <c r="J22" i="5"/>
  <c r="K5" i="5" s="1"/>
  <c r="F5" i="4"/>
  <c r="E21" i="4"/>
  <c r="F6" i="3"/>
  <c r="F23" i="3" s="1"/>
  <c r="F7" i="3"/>
  <c r="F24" i="3" s="1"/>
  <c r="D21" i="3"/>
  <c r="K22" i="6" l="1"/>
  <c r="K4" i="6"/>
  <c r="J21" i="5"/>
  <c r="F22" i="4"/>
  <c r="F4" i="4"/>
  <c r="G6" i="3"/>
  <c r="G23" i="3" s="1"/>
  <c r="G7" i="3"/>
  <c r="G24" i="3" s="1"/>
  <c r="E22" i="3"/>
  <c r="F5" i="3" s="1"/>
  <c r="E4" i="3"/>
  <c r="K21" i="6" l="1"/>
  <c r="L5" i="6"/>
  <c r="K22" i="5"/>
  <c r="L5" i="5" s="1"/>
  <c r="K4" i="5"/>
  <c r="G5" i="4"/>
  <c r="F21" i="4"/>
  <c r="H6" i="3"/>
  <c r="H23" i="3" s="1"/>
  <c r="H7" i="3"/>
  <c r="H24" i="3" s="1"/>
  <c r="E21" i="3"/>
  <c r="L22" i="6" l="1"/>
  <c r="L4" i="6"/>
  <c r="K21" i="5"/>
  <c r="G22" i="4"/>
  <c r="G4" i="4"/>
  <c r="I6" i="3"/>
  <c r="I23" i="3" s="1"/>
  <c r="I7" i="3"/>
  <c r="I24" i="3" s="1"/>
  <c r="F4" i="3"/>
  <c r="F22" i="3"/>
  <c r="G5" i="3" s="1"/>
  <c r="L21" i="6" l="1"/>
  <c r="M5" i="6"/>
  <c r="L4" i="5"/>
  <c r="L22" i="5"/>
  <c r="M5" i="5" s="1"/>
  <c r="G21" i="4"/>
  <c r="H5" i="4"/>
  <c r="J6" i="3"/>
  <c r="J23" i="3" s="1"/>
  <c r="J7" i="3"/>
  <c r="J24" i="3" s="1"/>
  <c r="F21" i="3"/>
  <c r="M22" i="6" l="1"/>
  <c r="M4" i="6"/>
  <c r="L21" i="5"/>
  <c r="H22" i="4"/>
  <c r="H4" i="4"/>
  <c r="K6" i="3"/>
  <c r="K23" i="3" s="1"/>
  <c r="K7" i="3"/>
  <c r="K24" i="3" s="1"/>
  <c r="G22" i="3"/>
  <c r="H5" i="3" s="1"/>
  <c r="G4" i="3"/>
  <c r="M21" i="6" l="1"/>
  <c r="N5" i="6"/>
  <c r="M22" i="5"/>
  <c r="N5" i="5" s="1"/>
  <c r="M4" i="5"/>
  <c r="I5" i="4"/>
  <c r="H21" i="4"/>
  <c r="L6" i="3"/>
  <c r="L23" i="3" s="1"/>
  <c r="L7" i="3"/>
  <c r="L24" i="3" s="1"/>
  <c r="G21" i="3"/>
  <c r="N4" i="6" l="1"/>
  <c r="N22" i="6"/>
  <c r="M21" i="5"/>
  <c r="I22" i="4"/>
  <c r="I4" i="4"/>
  <c r="M6" i="3"/>
  <c r="M23" i="3" s="1"/>
  <c r="M7" i="3"/>
  <c r="M24" i="3" s="1"/>
  <c r="H22" i="3"/>
  <c r="I5" i="3" s="1"/>
  <c r="H4" i="3"/>
  <c r="N21" i="6" l="1"/>
  <c r="O22" i="6"/>
  <c r="O21" i="6" s="1"/>
  <c r="N4" i="5"/>
  <c r="N22" i="5"/>
  <c r="J5" i="4"/>
  <c r="I21" i="4"/>
  <c r="N6" i="3"/>
  <c r="N23" i="3" s="1"/>
  <c r="O23" i="3" s="1"/>
  <c r="N7" i="3"/>
  <c r="N24" i="3" s="1"/>
  <c r="O24" i="3" s="1"/>
  <c r="H21" i="3"/>
  <c r="O22" i="5" l="1"/>
  <c r="O21" i="5" s="1"/>
  <c r="N21" i="5"/>
  <c r="J22" i="4"/>
  <c r="J4" i="4"/>
  <c r="I22" i="3"/>
  <c r="J5" i="3" s="1"/>
  <c r="I4" i="3"/>
  <c r="K5" i="4" l="1"/>
  <c r="J21" i="4"/>
  <c r="I21" i="3"/>
  <c r="K22" i="4" l="1"/>
  <c r="K4" i="4"/>
  <c r="J22" i="3"/>
  <c r="K5" i="3" s="1"/>
  <c r="J4" i="3"/>
  <c r="K21" i="4" l="1"/>
  <c r="L5" i="4"/>
  <c r="J21" i="3"/>
  <c r="L22" i="4" l="1"/>
  <c r="L4" i="4"/>
  <c r="K4" i="3"/>
  <c r="K22" i="3"/>
  <c r="L5" i="3" s="1"/>
  <c r="L21" i="4" l="1"/>
  <c r="M5" i="4"/>
  <c r="K21" i="3"/>
  <c r="M22" i="4" l="1"/>
  <c r="M4" i="4"/>
  <c r="L22" i="3"/>
  <c r="M5" i="3" s="1"/>
  <c r="L4" i="3"/>
  <c r="N5" i="4" l="1"/>
  <c r="M21" i="4"/>
  <c r="L21" i="3"/>
  <c r="N22" i="4" l="1"/>
  <c r="N4" i="4"/>
  <c r="M4" i="3"/>
  <c r="M22" i="3"/>
  <c r="N5" i="3" s="1"/>
  <c r="N21" i="4" l="1"/>
  <c r="O22" i="4"/>
  <c r="O21" i="4" s="1"/>
  <c r="M21" i="3"/>
  <c r="N4" i="3" l="1"/>
  <c r="N22" i="3"/>
  <c r="N21" i="3" l="1"/>
  <c r="O22" i="3"/>
  <c r="O21" i="3" s="1"/>
</calcChain>
</file>

<file path=xl/sharedStrings.xml><?xml version="1.0" encoding="utf-8"?>
<sst xmlns="http://schemas.openxmlformats.org/spreadsheetml/2006/main" count="270" uniqueCount="45">
  <si>
    <t>Modtagne sager</t>
  </si>
  <si>
    <t>Anmeldelser:</t>
  </si>
  <si>
    <t>Oktober</t>
  </si>
  <si>
    <t xml:space="preserve">  heraf pantsætningsdokumenter</t>
  </si>
  <si>
    <t xml:space="preserve">  heraf adkomstdokumenter</t>
  </si>
  <si>
    <t>Afsluttede sager</t>
  </si>
  <si>
    <t>Uafsluttede sager</t>
  </si>
  <si>
    <t>November</t>
  </si>
  <si>
    <t>December</t>
  </si>
  <si>
    <t>Januar</t>
  </si>
  <si>
    <t>Februar</t>
  </si>
  <si>
    <t>Marts</t>
  </si>
  <si>
    <t>April</t>
  </si>
  <si>
    <t>Maj</t>
  </si>
  <si>
    <t>Juni</t>
  </si>
  <si>
    <t>Juli</t>
  </si>
  <si>
    <t>August</t>
  </si>
  <si>
    <t>September</t>
  </si>
  <si>
    <t>Verserende fra forrige måned:</t>
  </si>
  <si>
    <t>Adkomster</t>
  </si>
  <si>
    <t>Pantsætningsdokumenter</t>
  </si>
  <si>
    <t>Sagsbehandlingtid</t>
  </si>
  <si>
    <t>Manuelt behandlede sager</t>
  </si>
  <si>
    <t xml:space="preserve">Alle sager </t>
  </si>
  <si>
    <t>Ekspeditionstid</t>
  </si>
  <si>
    <t>Inden for 10-hverdage</t>
  </si>
  <si>
    <t>Inden for 20-hverdage</t>
  </si>
  <si>
    <t>Inden for 40-hverdage</t>
  </si>
  <si>
    <t xml:space="preserve">  heraf øvrige dokumenter</t>
  </si>
  <si>
    <t>Forespørgsler i alt</t>
  </si>
  <si>
    <t>Fast ejendom</t>
  </si>
  <si>
    <t xml:space="preserve">Tinglysningsmåde </t>
  </si>
  <si>
    <t>Automatisk behandlet</t>
  </si>
  <si>
    <t>Manuelt behandlet</t>
  </si>
  <si>
    <t>Bil-, Andelsbolig- og Personbog</t>
  </si>
  <si>
    <t>Året i alt</t>
  </si>
  <si>
    <t xml:space="preserve"> heraf øvrige dokumenter</t>
  </si>
  <si>
    <t xml:space="preserve">  heraf testamenter</t>
  </si>
  <si>
    <t>-</t>
  </si>
  <si>
    <t>Øvrige dokumenter</t>
  </si>
  <si>
    <t>Tinglysningsrettens statistik 2023</t>
  </si>
  <si>
    <t>Tinglysningsrettens statistik 2022</t>
  </si>
  <si>
    <t>Tinglysningsrettens statistik 2021</t>
  </si>
  <si>
    <t>Tinglysningsrettens statistik 2024</t>
  </si>
  <si>
    <t>Tinglysningsrettens statistik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</si>
</sst>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7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3" fontId="0" fillId="2" borderId="1" xfId="0" applyNumberForma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right" vertical="center"/>
    </xf>
    <xf numFmtId="0" fontId="2" fillId="2" borderId="1" xfId="0" applyFont="1" applyFill="1" applyBorder="1" applyAlignment="1">
      <alignment vertical="center" wrapText="1"/>
    </xf>
    <xf numFmtId="9" fontId="5" fillId="2" borderId="1" xfId="0" applyNumberFormat="1" applyFont="1" applyFill="1" applyBorder="1" applyAlignment="1">
      <alignment vertical="center" wrapText="1"/>
    </xf>
    <xf numFmtId="9" fontId="0" fillId="2" borderId="1" xfId="0" applyNumberFormat="1" applyFill="1" applyBorder="1" applyAlignment="1">
      <alignment vertical="center"/>
    </xf>
    <xf numFmtId="3" fontId="0" fillId="0" borderId="1" xfId="0" applyNumberFormat="1" applyFill="1" applyBorder="1" applyAlignment="1">
      <alignment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165" fontId="3" fillId="0" borderId="1" xfId="0" applyNumberFormat="1" applyFont="1" applyFill="1" applyBorder="1" applyAlignment="1">
      <alignment horizontal="right" vertical="center"/>
    </xf>
    <xf numFmtId="165" fontId="0" fillId="0" borderId="1" xfId="0" applyNumberFormat="1" applyFill="1" applyBorder="1" applyAlignment="1">
      <alignment horizontal="right" vertical="center"/>
    </xf>
    <xf numFmtId="164" fontId="3" fillId="0" borderId="1" xfId="0" applyNumberFormat="1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horizontal="right" vertical="center"/>
    </xf>
    <xf numFmtId="164" fontId="0" fillId="0" borderId="1" xfId="0" applyNumberForma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9" fontId="3" fillId="0" borderId="1" xfId="0" applyNumberFormat="1" applyFont="1" applyFill="1" applyBorder="1" applyAlignment="1">
      <alignment vertical="center" wrapText="1"/>
    </xf>
    <xf numFmtId="9" fontId="3" fillId="0" borderId="1" xfId="0" applyNumberFormat="1" applyFont="1" applyFill="1" applyBorder="1" applyAlignment="1">
      <alignment vertical="center"/>
    </xf>
    <xf numFmtId="9" fontId="0" fillId="0" borderId="1" xfId="0" applyNumberForma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DCB7B-5BA2-46C5-97BC-68E0E804957C}">
  <sheetPr>
    <pageSetUpPr fitToPage="1"/>
  </sheetPr>
  <dimension ref="A1:O37"/>
  <sheetViews>
    <sheetView tabSelected="1" topLeftCell="A2" zoomScale="90" zoomScaleNormal="90" workbookViewId="0">
      <selection activeCell="G28" sqref="G28"/>
    </sheetView>
  </sheetViews>
  <sheetFormatPr defaultRowHeight="12.75" x14ac:dyDescent="0.2"/>
  <cols>
    <col min="1" max="1" width="0.85546875" style="13" customWidth="1"/>
    <col min="2" max="2" width="35.7109375" style="13" bestFit="1" customWidth="1"/>
    <col min="3" max="15" width="11.7109375" style="13" customWidth="1"/>
    <col min="16" max="16384" width="9.140625" style="13"/>
  </cols>
  <sheetData>
    <row r="1" spans="1:15" s="14" customFormat="1" ht="30" customHeight="1" x14ac:dyDescent="0.2">
      <c r="B1" s="30" t="s">
        <v>44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s="15" customFormat="1" ht="12" customHeight="1" x14ac:dyDescent="0.2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s="14" customFormat="1" ht="15.95" customHeight="1" x14ac:dyDescent="0.2">
      <c r="B3" s="16" t="s">
        <v>18</v>
      </c>
      <c r="C3" s="17" t="s">
        <v>9</v>
      </c>
      <c r="D3" s="17" t="s">
        <v>10</v>
      </c>
      <c r="E3" s="17" t="s">
        <v>11</v>
      </c>
      <c r="F3" s="17" t="s">
        <v>12</v>
      </c>
      <c r="G3" s="17" t="s">
        <v>13</v>
      </c>
      <c r="H3" s="17" t="s">
        <v>14</v>
      </c>
      <c r="I3" s="17" t="s">
        <v>15</v>
      </c>
      <c r="J3" s="17" t="s">
        <v>16</v>
      </c>
      <c r="K3" s="17" t="s">
        <v>17</v>
      </c>
      <c r="L3" s="17" t="s">
        <v>2</v>
      </c>
      <c r="M3" s="17" t="s">
        <v>7</v>
      </c>
      <c r="N3" s="17" t="s">
        <v>8</v>
      </c>
      <c r="O3" s="17" t="s">
        <v>35</v>
      </c>
    </row>
    <row r="4" spans="1:15" s="14" customFormat="1" ht="15.95" customHeight="1" x14ac:dyDescent="0.2">
      <c r="B4" s="18" t="s">
        <v>1</v>
      </c>
      <c r="C4" s="10">
        <f t="shared" ref="C4:N4" si="0">IF(SUM(C5:C7)=0,"",SUM(C5:C7))</f>
        <v>1817</v>
      </c>
      <c r="D4" s="10">
        <f t="shared" si="0"/>
        <v>1452</v>
      </c>
      <c r="E4" s="10">
        <f t="shared" si="0"/>
        <v>891</v>
      </c>
      <c r="F4" s="10" t="str">
        <f t="shared" si="0"/>
        <v/>
      </c>
      <c r="G4" s="10" t="str">
        <f t="shared" si="0"/>
        <v/>
      </c>
      <c r="H4" s="10" t="str">
        <f t="shared" si="0"/>
        <v/>
      </c>
      <c r="I4" s="10" t="str">
        <f t="shared" si="0"/>
        <v/>
      </c>
      <c r="J4" s="10" t="str">
        <f t="shared" si="0"/>
        <v/>
      </c>
      <c r="K4" s="10" t="str">
        <f t="shared" si="0"/>
        <v/>
      </c>
      <c r="L4" s="10" t="str">
        <f t="shared" si="0"/>
        <v/>
      </c>
      <c r="M4" s="10" t="str">
        <f t="shared" si="0"/>
        <v/>
      </c>
      <c r="N4" s="10" t="str">
        <f t="shared" si="0"/>
        <v/>
      </c>
      <c r="O4" s="11" t="s">
        <v>38</v>
      </c>
    </row>
    <row r="5" spans="1:15" s="14" customFormat="1" ht="15.95" customHeight="1" x14ac:dyDescent="0.2">
      <c r="B5" s="1" t="s">
        <v>19</v>
      </c>
      <c r="C5" s="10">
        <v>778</v>
      </c>
      <c r="D5" s="12">
        <f t="shared" ref="D5:N5" si="1">IF(OR(C22=0,D9=""),"",C22)</f>
        <v>574</v>
      </c>
      <c r="E5" s="12">
        <f t="shared" si="1"/>
        <v>339</v>
      </c>
      <c r="F5" s="12" t="str">
        <f t="shared" si="1"/>
        <v/>
      </c>
      <c r="G5" s="12" t="str">
        <f t="shared" si="1"/>
        <v/>
      </c>
      <c r="H5" s="12" t="str">
        <f t="shared" si="1"/>
        <v/>
      </c>
      <c r="I5" s="12" t="str">
        <f t="shared" si="1"/>
        <v/>
      </c>
      <c r="J5" s="12" t="str">
        <f t="shared" si="1"/>
        <v/>
      </c>
      <c r="K5" s="12" t="str">
        <f t="shared" si="1"/>
        <v/>
      </c>
      <c r="L5" s="12" t="str">
        <f t="shared" si="1"/>
        <v/>
      </c>
      <c r="M5" s="12" t="str">
        <f t="shared" si="1"/>
        <v/>
      </c>
      <c r="N5" s="12" t="str">
        <f t="shared" si="1"/>
        <v/>
      </c>
      <c r="O5" s="11" t="s">
        <v>38</v>
      </c>
    </row>
    <row r="6" spans="1:15" s="14" customFormat="1" ht="15.95" customHeight="1" x14ac:dyDescent="0.2">
      <c r="B6" s="1" t="s">
        <v>20</v>
      </c>
      <c r="C6" s="10">
        <v>666</v>
      </c>
      <c r="D6" s="12">
        <f t="shared" ref="D6:N6" si="2">IF(OR(C23=0,D9=""),"",C23)</f>
        <v>386</v>
      </c>
      <c r="E6" s="12">
        <f t="shared" si="2"/>
        <v>207</v>
      </c>
      <c r="F6" s="12" t="str">
        <f t="shared" si="2"/>
        <v/>
      </c>
      <c r="G6" s="12" t="str">
        <f t="shared" si="2"/>
        <v/>
      </c>
      <c r="H6" s="12" t="str">
        <f t="shared" si="2"/>
        <v/>
      </c>
      <c r="I6" s="12" t="str">
        <f t="shared" si="2"/>
        <v/>
      </c>
      <c r="J6" s="12" t="str">
        <f t="shared" si="2"/>
        <v/>
      </c>
      <c r="K6" s="12" t="str">
        <f t="shared" si="2"/>
        <v/>
      </c>
      <c r="L6" s="12" t="str">
        <f t="shared" si="2"/>
        <v/>
      </c>
      <c r="M6" s="12" t="str">
        <f t="shared" si="2"/>
        <v/>
      </c>
      <c r="N6" s="12" t="str">
        <f t="shared" si="2"/>
        <v/>
      </c>
      <c r="O6" s="11" t="s">
        <v>38</v>
      </c>
    </row>
    <row r="7" spans="1:15" s="14" customFormat="1" ht="15.95" customHeight="1" x14ac:dyDescent="0.2">
      <c r="B7" s="1" t="s">
        <v>39</v>
      </c>
      <c r="C7" s="10">
        <v>373</v>
      </c>
      <c r="D7" s="12">
        <f t="shared" ref="D7:N7" si="3">IF(OR(C24=0,D9=""),"",C24)</f>
        <v>492</v>
      </c>
      <c r="E7" s="12">
        <f t="shared" si="3"/>
        <v>345</v>
      </c>
      <c r="F7" s="12" t="str">
        <f t="shared" si="3"/>
        <v/>
      </c>
      <c r="G7" s="12" t="str">
        <f t="shared" si="3"/>
        <v/>
      </c>
      <c r="H7" s="12" t="str">
        <f t="shared" si="3"/>
        <v/>
      </c>
      <c r="I7" s="12" t="str">
        <f t="shared" si="3"/>
        <v/>
      </c>
      <c r="J7" s="12" t="str">
        <f t="shared" si="3"/>
        <v/>
      </c>
      <c r="K7" s="12" t="str">
        <f t="shared" si="3"/>
        <v/>
      </c>
      <c r="L7" s="12" t="str">
        <f t="shared" si="3"/>
        <v/>
      </c>
      <c r="M7" s="12" t="str">
        <f t="shared" si="3"/>
        <v/>
      </c>
      <c r="N7" s="12" t="str">
        <f t="shared" si="3"/>
        <v/>
      </c>
      <c r="O7" s="11" t="s">
        <v>38</v>
      </c>
    </row>
    <row r="8" spans="1:15" s="14" customFormat="1" ht="15.95" customHeight="1" x14ac:dyDescent="0.2">
      <c r="B8" s="2" t="s">
        <v>0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s="14" customFormat="1" ht="15.95" customHeight="1" x14ac:dyDescent="0.2">
      <c r="B9" s="18" t="s">
        <v>1</v>
      </c>
      <c r="C9" s="12">
        <f t="shared" ref="C9:O9" si="4">IF(SUM(C10:C13)=0,"",SUM(C10:C13))</f>
        <v>184574</v>
      </c>
      <c r="D9" s="12">
        <f t="shared" si="4"/>
        <v>157447</v>
      </c>
      <c r="E9" s="12">
        <f t="shared" si="4"/>
        <v>169449</v>
      </c>
      <c r="F9" s="12" t="str">
        <f t="shared" si="4"/>
        <v/>
      </c>
      <c r="G9" s="12" t="str">
        <f t="shared" si="4"/>
        <v/>
      </c>
      <c r="H9" s="12" t="str">
        <f t="shared" si="4"/>
        <v/>
      </c>
      <c r="I9" s="12" t="str">
        <f t="shared" si="4"/>
        <v/>
      </c>
      <c r="J9" s="12" t="str">
        <f t="shared" si="4"/>
        <v/>
      </c>
      <c r="K9" s="12" t="str">
        <f t="shared" si="4"/>
        <v/>
      </c>
      <c r="L9" s="12" t="str">
        <f t="shared" si="4"/>
        <v/>
      </c>
      <c r="M9" s="12" t="str">
        <f t="shared" si="4"/>
        <v/>
      </c>
      <c r="N9" s="12" t="str">
        <f t="shared" si="4"/>
        <v/>
      </c>
      <c r="O9" s="12">
        <f t="shared" si="4"/>
        <v>511470</v>
      </c>
    </row>
    <row r="10" spans="1:15" s="14" customFormat="1" ht="15.95" customHeight="1" x14ac:dyDescent="0.2">
      <c r="B10" s="1" t="s">
        <v>4</v>
      </c>
      <c r="C10" s="12">
        <v>13019</v>
      </c>
      <c r="D10" s="12">
        <v>11480</v>
      </c>
      <c r="E10" s="10">
        <v>12889</v>
      </c>
      <c r="F10" s="10"/>
      <c r="G10" s="10"/>
      <c r="H10" s="10"/>
      <c r="I10" s="10"/>
      <c r="J10" s="10"/>
      <c r="K10" s="10"/>
      <c r="L10" s="10"/>
      <c r="M10" s="10"/>
      <c r="N10" s="10"/>
      <c r="O10" s="12">
        <f>IF(SUM(C10:N10)=0,"",SUM(C10:N10))</f>
        <v>37388</v>
      </c>
    </row>
    <row r="11" spans="1:15" s="14" customFormat="1" ht="15.95" customHeight="1" x14ac:dyDescent="0.2">
      <c r="B11" s="1" t="s">
        <v>3</v>
      </c>
      <c r="C11" s="12">
        <v>101214</v>
      </c>
      <c r="D11" s="12">
        <v>82826</v>
      </c>
      <c r="E11" s="10">
        <v>88667</v>
      </c>
      <c r="F11" s="10"/>
      <c r="G11" s="10"/>
      <c r="H11" s="10"/>
      <c r="I11" s="10"/>
      <c r="J11" s="10"/>
      <c r="K11" s="10"/>
      <c r="L11" s="10"/>
      <c r="M11" s="10"/>
      <c r="N11" s="10"/>
      <c r="O11" s="12">
        <f>IF(SUM(C11:N11)=0,"",SUM(C11:N11))</f>
        <v>272707</v>
      </c>
    </row>
    <row r="12" spans="1:15" s="14" customFormat="1" ht="15.95" customHeight="1" x14ac:dyDescent="0.2">
      <c r="A12" s="14" t="s">
        <v>36</v>
      </c>
      <c r="B12" s="1" t="s">
        <v>28</v>
      </c>
      <c r="C12" s="12">
        <v>60319</v>
      </c>
      <c r="D12" s="12">
        <v>51380</v>
      </c>
      <c r="E12" s="10">
        <v>52236</v>
      </c>
      <c r="F12" s="10"/>
      <c r="G12" s="10"/>
      <c r="H12" s="10"/>
      <c r="I12" s="10"/>
      <c r="J12" s="10"/>
      <c r="K12" s="10"/>
      <c r="L12" s="10"/>
      <c r="M12" s="10"/>
      <c r="N12" s="10"/>
      <c r="O12" s="12">
        <f>IF(SUM(C12:N12)=0,"",SUM(C12:N12))</f>
        <v>163935</v>
      </c>
    </row>
    <row r="13" spans="1:15" s="14" customFormat="1" ht="15.95" customHeight="1" x14ac:dyDescent="0.2">
      <c r="B13" s="1" t="s">
        <v>37</v>
      </c>
      <c r="C13" s="12">
        <v>10022</v>
      </c>
      <c r="D13" s="12">
        <v>11761</v>
      </c>
      <c r="E13" s="10">
        <v>15657</v>
      </c>
      <c r="F13" s="10"/>
      <c r="G13" s="10"/>
      <c r="H13" s="10"/>
      <c r="I13" s="10"/>
      <c r="J13" s="10"/>
      <c r="K13" s="10"/>
      <c r="L13" s="10"/>
      <c r="M13" s="10"/>
      <c r="N13" s="10"/>
      <c r="O13" s="12">
        <f>IF(SUM(C13:N13)=0,"",SUM(C13:N13))</f>
        <v>37440</v>
      </c>
    </row>
    <row r="14" spans="1:15" s="14" customFormat="1" ht="15.95" customHeight="1" x14ac:dyDescent="0.2">
      <c r="B14" s="2" t="s">
        <v>5</v>
      </c>
      <c r="C14" s="2"/>
      <c r="D14" s="4"/>
      <c r="E14" s="4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15" s="14" customFormat="1" ht="15.95" customHeight="1" x14ac:dyDescent="0.2">
      <c r="B15" s="18" t="s">
        <v>1</v>
      </c>
      <c r="C15" s="12">
        <f t="shared" ref="C15:O15" si="5">IF(SUM(C16:C19)=0,"",SUM(C16:C19))</f>
        <v>184939</v>
      </c>
      <c r="D15" s="12">
        <f t="shared" si="5"/>
        <v>158008</v>
      </c>
      <c r="E15" s="12">
        <f t="shared" si="5"/>
        <v>168821</v>
      </c>
      <c r="F15" s="12" t="str">
        <f t="shared" si="5"/>
        <v/>
      </c>
      <c r="G15" s="12" t="str">
        <f t="shared" si="5"/>
        <v/>
      </c>
      <c r="H15" s="12" t="str">
        <f t="shared" si="5"/>
        <v/>
      </c>
      <c r="I15" s="12" t="str">
        <f t="shared" si="5"/>
        <v/>
      </c>
      <c r="J15" s="12" t="str">
        <f t="shared" si="5"/>
        <v/>
      </c>
      <c r="K15" s="12" t="str">
        <f t="shared" si="5"/>
        <v/>
      </c>
      <c r="L15" s="12" t="str">
        <f t="shared" si="5"/>
        <v/>
      </c>
      <c r="M15" s="12" t="str">
        <f t="shared" si="5"/>
        <v/>
      </c>
      <c r="N15" s="12" t="str">
        <f t="shared" si="5"/>
        <v/>
      </c>
      <c r="O15" s="12">
        <f t="shared" si="5"/>
        <v>511768</v>
      </c>
    </row>
    <row r="16" spans="1:15" s="14" customFormat="1" ht="15.95" customHeight="1" x14ac:dyDescent="0.2">
      <c r="B16" s="1" t="s">
        <v>4</v>
      </c>
      <c r="C16" s="12">
        <v>13223</v>
      </c>
      <c r="D16" s="12">
        <v>11715</v>
      </c>
      <c r="E16" s="10">
        <v>12596</v>
      </c>
      <c r="F16" s="10"/>
      <c r="G16" s="10"/>
      <c r="H16" s="10"/>
      <c r="I16" s="10"/>
      <c r="J16" s="10"/>
      <c r="K16" s="10"/>
      <c r="L16" s="10"/>
      <c r="M16" s="10"/>
      <c r="N16" s="10"/>
      <c r="O16" s="12">
        <f>IF(SUM(C16:N16)=0,"",SUM(C16:N16))</f>
        <v>37534</v>
      </c>
    </row>
    <row r="17" spans="2:15" s="14" customFormat="1" ht="15.95" customHeight="1" x14ac:dyDescent="0.2">
      <c r="B17" s="1" t="s">
        <v>3</v>
      </c>
      <c r="C17" s="12">
        <v>101494</v>
      </c>
      <c r="D17" s="12">
        <v>83005</v>
      </c>
      <c r="E17" s="10">
        <v>88481</v>
      </c>
      <c r="F17" s="10"/>
      <c r="G17" s="10"/>
      <c r="H17" s="10"/>
      <c r="I17" s="10"/>
      <c r="J17" s="10"/>
      <c r="K17" s="10"/>
      <c r="L17" s="10"/>
      <c r="M17" s="10"/>
      <c r="N17" s="10"/>
      <c r="O17" s="12">
        <f>IF(SUM(C17:N17)=0,"",SUM(C17:N17))</f>
        <v>272980</v>
      </c>
    </row>
    <row r="18" spans="2:15" s="14" customFormat="1" ht="15.95" customHeight="1" x14ac:dyDescent="0.2">
      <c r="B18" s="1" t="s">
        <v>28</v>
      </c>
      <c r="C18" s="12">
        <v>60200</v>
      </c>
      <c r="D18" s="12">
        <v>51527</v>
      </c>
      <c r="E18" s="10">
        <v>52087</v>
      </c>
      <c r="F18" s="10"/>
      <c r="G18" s="10"/>
      <c r="H18" s="10"/>
      <c r="I18" s="10"/>
      <c r="J18" s="10"/>
      <c r="K18" s="10"/>
      <c r="L18" s="10"/>
      <c r="M18" s="10"/>
      <c r="N18" s="10"/>
      <c r="O18" s="12">
        <f>IF(SUM(C18:N18)=0,"",SUM(C18:N18))</f>
        <v>163814</v>
      </c>
    </row>
    <row r="19" spans="2:15" s="14" customFormat="1" ht="15.95" customHeight="1" x14ac:dyDescent="0.2">
      <c r="B19" s="1" t="s">
        <v>37</v>
      </c>
      <c r="C19" s="12">
        <v>10022</v>
      </c>
      <c r="D19" s="12">
        <v>11761</v>
      </c>
      <c r="E19" s="10">
        <v>15657</v>
      </c>
      <c r="F19" s="10"/>
      <c r="G19" s="10"/>
      <c r="H19" s="10"/>
      <c r="I19" s="10"/>
      <c r="J19" s="10"/>
      <c r="K19" s="10"/>
      <c r="L19" s="10"/>
      <c r="M19" s="10"/>
      <c r="N19" s="10"/>
      <c r="O19" s="12">
        <f>IF(SUM(C19:N19)=0,"",SUM(C19:N19))</f>
        <v>37440</v>
      </c>
    </row>
    <row r="20" spans="2:15" s="14" customFormat="1" ht="15.95" customHeight="1" x14ac:dyDescent="0.2">
      <c r="B20" s="2" t="s">
        <v>6</v>
      </c>
      <c r="C20" s="2"/>
      <c r="D20" s="4"/>
      <c r="E20" s="4"/>
      <c r="F20" s="5"/>
      <c r="G20" s="5"/>
      <c r="H20" s="5"/>
      <c r="I20" s="5"/>
      <c r="J20" s="5"/>
      <c r="K20" s="5"/>
      <c r="L20" s="5"/>
      <c r="M20" s="5"/>
      <c r="N20" s="5"/>
      <c r="O20" s="5"/>
    </row>
    <row r="21" spans="2:15" s="14" customFormat="1" ht="15.95" customHeight="1" x14ac:dyDescent="0.2">
      <c r="B21" s="18" t="s">
        <v>1</v>
      </c>
      <c r="C21" s="12">
        <f t="shared" ref="C21:O21" si="6">IF(SUM(C22:C24)=0,"",SUM(C22:C24))</f>
        <v>1452</v>
      </c>
      <c r="D21" s="12">
        <f t="shared" si="6"/>
        <v>891</v>
      </c>
      <c r="E21" s="12">
        <f t="shared" si="6"/>
        <v>1519</v>
      </c>
      <c r="F21" s="12" t="str">
        <f t="shared" si="6"/>
        <v/>
      </c>
      <c r="G21" s="12" t="str">
        <f t="shared" si="6"/>
        <v/>
      </c>
      <c r="H21" s="12" t="str">
        <f t="shared" si="6"/>
        <v/>
      </c>
      <c r="I21" s="12" t="str">
        <f t="shared" si="6"/>
        <v/>
      </c>
      <c r="J21" s="12" t="str">
        <f t="shared" si="6"/>
        <v/>
      </c>
      <c r="K21" s="12" t="str">
        <f t="shared" si="6"/>
        <v/>
      </c>
      <c r="L21" s="12" t="str">
        <f t="shared" si="6"/>
        <v/>
      </c>
      <c r="M21" s="12" t="str">
        <f t="shared" si="6"/>
        <v/>
      </c>
      <c r="N21" s="12" t="str">
        <f t="shared" si="6"/>
        <v/>
      </c>
      <c r="O21" s="12" t="str">
        <f t="shared" si="6"/>
        <v/>
      </c>
    </row>
    <row r="22" spans="2:15" s="14" customFormat="1" ht="15.95" customHeight="1" x14ac:dyDescent="0.2">
      <c r="B22" s="1" t="s">
        <v>4</v>
      </c>
      <c r="C22" s="12">
        <f t="shared" ref="C22:N22" si="7">IF(OR(C5="",C10="",C16=""),"",SUM(C5+C10-C16))</f>
        <v>574</v>
      </c>
      <c r="D22" s="12">
        <f t="shared" si="7"/>
        <v>339</v>
      </c>
      <c r="E22" s="12">
        <f t="shared" si="7"/>
        <v>632</v>
      </c>
      <c r="F22" s="12" t="str">
        <f t="shared" si="7"/>
        <v/>
      </c>
      <c r="G22" s="12" t="str">
        <f t="shared" si="7"/>
        <v/>
      </c>
      <c r="H22" s="12" t="str">
        <f t="shared" si="7"/>
        <v/>
      </c>
      <c r="I22" s="12" t="str">
        <f t="shared" si="7"/>
        <v/>
      </c>
      <c r="J22" s="12" t="str">
        <f t="shared" si="7"/>
        <v/>
      </c>
      <c r="K22" s="12" t="str">
        <f t="shared" si="7"/>
        <v/>
      </c>
      <c r="L22" s="12" t="str">
        <f t="shared" si="7"/>
        <v/>
      </c>
      <c r="M22" s="12" t="str">
        <f t="shared" si="7"/>
        <v/>
      </c>
      <c r="N22" s="12" t="str">
        <f t="shared" si="7"/>
        <v/>
      </c>
      <c r="O22" s="12" t="str">
        <f>IF(N22="","",N22)</f>
        <v/>
      </c>
    </row>
    <row r="23" spans="2:15" s="14" customFormat="1" ht="15.95" customHeight="1" x14ac:dyDescent="0.2">
      <c r="B23" s="1" t="s">
        <v>3</v>
      </c>
      <c r="C23" s="12">
        <f t="shared" ref="C23:N24" si="8">IF(OR(C6="",C11="",C17=""),"",SUM(C6+C11-C17))</f>
        <v>386</v>
      </c>
      <c r="D23" s="12">
        <f t="shared" si="8"/>
        <v>207</v>
      </c>
      <c r="E23" s="12">
        <f t="shared" si="8"/>
        <v>393</v>
      </c>
      <c r="F23" s="12" t="str">
        <f t="shared" si="8"/>
        <v/>
      </c>
      <c r="G23" s="12" t="str">
        <f t="shared" si="8"/>
        <v/>
      </c>
      <c r="H23" s="12" t="str">
        <f t="shared" si="8"/>
        <v/>
      </c>
      <c r="I23" s="12" t="str">
        <f t="shared" si="8"/>
        <v/>
      </c>
      <c r="J23" s="12" t="str">
        <f t="shared" si="8"/>
        <v/>
      </c>
      <c r="K23" s="12" t="str">
        <f t="shared" si="8"/>
        <v/>
      </c>
      <c r="L23" s="12" t="str">
        <f t="shared" si="8"/>
        <v/>
      </c>
      <c r="M23" s="12" t="str">
        <f t="shared" si="8"/>
        <v/>
      </c>
      <c r="N23" s="12" t="str">
        <f t="shared" si="8"/>
        <v/>
      </c>
      <c r="O23" s="12" t="str">
        <f>IF(N23="","",N23)</f>
        <v/>
      </c>
    </row>
    <row r="24" spans="2:15" s="14" customFormat="1" ht="15.95" customHeight="1" x14ac:dyDescent="0.2">
      <c r="B24" s="1" t="s">
        <v>28</v>
      </c>
      <c r="C24" s="12">
        <f t="shared" si="8"/>
        <v>492</v>
      </c>
      <c r="D24" s="12">
        <f t="shared" si="8"/>
        <v>345</v>
      </c>
      <c r="E24" s="12">
        <f t="shared" si="8"/>
        <v>494</v>
      </c>
      <c r="F24" s="12" t="str">
        <f t="shared" si="8"/>
        <v/>
      </c>
      <c r="G24" s="12" t="str">
        <f t="shared" si="8"/>
        <v/>
      </c>
      <c r="H24" s="12" t="str">
        <f t="shared" si="8"/>
        <v/>
      </c>
      <c r="I24" s="12" t="str">
        <f t="shared" si="8"/>
        <v/>
      </c>
      <c r="J24" s="12" t="str">
        <f t="shared" si="8"/>
        <v/>
      </c>
      <c r="K24" s="12" t="str">
        <f t="shared" si="8"/>
        <v/>
      </c>
      <c r="L24" s="12" t="str">
        <f t="shared" si="8"/>
        <v/>
      </c>
      <c r="M24" s="12" t="str">
        <f t="shared" si="8"/>
        <v/>
      </c>
      <c r="N24" s="12" t="str">
        <f t="shared" si="8"/>
        <v/>
      </c>
      <c r="O24" s="12" t="str">
        <f>IF(N24="","",N24)</f>
        <v/>
      </c>
    </row>
    <row r="25" spans="2:15" s="14" customFormat="1" ht="15.95" customHeight="1" x14ac:dyDescent="0.2">
      <c r="B25" s="2" t="s">
        <v>21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2:15" s="14" customFormat="1" ht="15.95" customHeight="1" x14ac:dyDescent="0.2">
      <c r="B26" s="19" t="s">
        <v>23</v>
      </c>
      <c r="C26" s="20">
        <v>0.2</v>
      </c>
      <c r="D26" s="20">
        <v>0.1</v>
      </c>
      <c r="E26" s="21">
        <v>0.1</v>
      </c>
      <c r="F26" s="21"/>
      <c r="G26" s="21"/>
      <c r="H26" s="21"/>
      <c r="I26" s="21"/>
      <c r="J26" s="21"/>
      <c r="K26" s="21"/>
      <c r="L26" s="21"/>
      <c r="M26" s="21"/>
      <c r="N26" s="21"/>
      <c r="O26" s="21"/>
    </row>
    <row r="27" spans="2:15" s="14" customFormat="1" ht="15.95" customHeight="1" x14ac:dyDescent="0.2">
      <c r="B27" s="19" t="s">
        <v>22</v>
      </c>
      <c r="C27" s="20">
        <v>1.6</v>
      </c>
      <c r="D27" s="20">
        <v>0.9</v>
      </c>
      <c r="E27" s="21">
        <v>0.9</v>
      </c>
      <c r="F27" s="21"/>
      <c r="G27" s="21"/>
      <c r="H27" s="21"/>
      <c r="I27" s="21"/>
      <c r="J27" s="21"/>
      <c r="K27" s="21"/>
      <c r="L27" s="21"/>
      <c r="M27" s="21"/>
      <c r="N27" s="21"/>
      <c r="O27" s="21"/>
    </row>
    <row r="28" spans="2:15" s="14" customFormat="1" ht="15.95" customHeight="1" x14ac:dyDescent="0.2">
      <c r="B28" s="2" t="s">
        <v>24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2:15" s="14" customFormat="1" ht="15.95" customHeight="1" x14ac:dyDescent="0.2">
      <c r="B29" s="19" t="s">
        <v>25</v>
      </c>
      <c r="C29" s="22">
        <v>0.995</v>
      </c>
      <c r="D29" s="23">
        <v>0.999</v>
      </c>
      <c r="E29" s="24">
        <v>0.999</v>
      </c>
      <c r="F29" s="24"/>
      <c r="G29" s="24"/>
      <c r="H29" s="24"/>
      <c r="I29" s="24"/>
      <c r="J29" s="24"/>
      <c r="K29" s="24"/>
      <c r="L29" s="24"/>
      <c r="M29" s="24"/>
      <c r="N29" s="24"/>
      <c r="O29" s="24"/>
    </row>
    <row r="30" spans="2:15" s="14" customFormat="1" ht="15.95" customHeight="1" x14ac:dyDescent="0.2">
      <c r="B30" s="19" t="s">
        <v>26</v>
      </c>
      <c r="C30" s="22">
        <v>0.999</v>
      </c>
      <c r="D30" s="23">
        <v>0.999</v>
      </c>
      <c r="E30" s="24">
        <v>0.999</v>
      </c>
      <c r="F30" s="24"/>
      <c r="G30" s="24"/>
      <c r="H30" s="24"/>
      <c r="I30" s="24"/>
      <c r="J30" s="24"/>
      <c r="K30" s="24"/>
      <c r="L30" s="24"/>
      <c r="M30" s="24"/>
      <c r="N30" s="24"/>
      <c r="O30" s="24"/>
    </row>
    <row r="31" spans="2:15" s="14" customFormat="1" ht="15.95" customHeight="1" x14ac:dyDescent="0.2">
      <c r="B31" s="19" t="s">
        <v>27</v>
      </c>
      <c r="C31" s="22">
        <v>1</v>
      </c>
      <c r="D31" s="23">
        <v>1</v>
      </c>
      <c r="E31" s="24">
        <v>1</v>
      </c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2" spans="2:15" s="14" customFormat="1" ht="15.95" customHeight="1" x14ac:dyDescent="0.2">
      <c r="B32" s="7" t="s">
        <v>31</v>
      </c>
      <c r="C32" s="8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</row>
    <row r="33" spans="2:15" s="14" customFormat="1" ht="15.95" customHeight="1" x14ac:dyDescent="0.2">
      <c r="B33" s="25" t="s">
        <v>32</v>
      </c>
      <c r="C33" s="26">
        <v>0.88</v>
      </c>
      <c r="D33" s="27">
        <v>0.87</v>
      </c>
      <c r="E33" s="28">
        <v>0.86</v>
      </c>
      <c r="F33" s="28"/>
      <c r="G33" s="28"/>
      <c r="H33" s="28"/>
      <c r="I33" s="28"/>
      <c r="J33" s="28"/>
      <c r="K33" s="28"/>
      <c r="L33" s="28"/>
      <c r="M33" s="28"/>
      <c r="N33" s="28"/>
      <c r="O33" s="28"/>
    </row>
    <row r="34" spans="2:15" s="14" customFormat="1" ht="15.95" customHeight="1" x14ac:dyDescent="0.2">
      <c r="B34" s="25" t="s">
        <v>33</v>
      </c>
      <c r="C34" s="26">
        <f t="shared" ref="C34:O34" si="9">IF(C33="","",1-C33)</f>
        <v>0.12</v>
      </c>
      <c r="D34" s="26">
        <f t="shared" si="9"/>
        <v>0.13</v>
      </c>
      <c r="E34" s="26">
        <f t="shared" si="9"/>
        <v>0.14000000000000001</v>
      </c>
      <c r="F34" s="26" t="str">
        <f t="shared" si="9"/>
        <v/>
      </c>
      <c r="G34" s="26" t="str">
        <f t="shared" si="9"/>
        <v/>
      </c>
      <c r="H34" s="26" t="str">
        <f t="shared" si="9"/>
        <v/>
      </c>
      <c r="I34" s="26" t="str">
        <f t="shared" si="9"/>
        <v/>
      </c>
      <c r="J34" s="26" t="str">
        <f t="shared" si="9"/>
        <v/>
      </c>
      <c r="K34" s="26" t="str">
        <f t="shared" si="9"/>
        <v/>
      </c>
      <c r="L34" s="26" t="str">
        <f t="shared" si="9"/>
        <v/>
      </c>
      <c r="M34" s="26" t="str">
        <f t="shared" si="9"/>
        <v/>
      </c>
      <c r="N34" s="26" t="str">
        <f t="shared" si="9"/>
        <v/>
      </c>
      <c r="O34" s="26" t="str">
        <f t="shared" si="9"/>
        <v/>
      </c>
    </row>
    <row r="35" spans="2:15" s="14" customFormat="1" ht="15.95" customHeight="1" x14ac:dyDescent="0.2">
      <c r="B35" s="2" t="s">
        <v>29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</row>
    <row r="36" spans="2:15" s="14" customFormat="1" ht="15.95" customHeight="1" x14ac:dyDescent="0.2">
      <c r="B36" s="19" t="s">
        <v>30</v>
      </c>
      <c r="C36" s="12">
        <v>17712306</v>
      </c>
      <c r="D36" s="12">
        <v>14733509</v>
      </c>
      <c r="E36" s="10">
        <v>17609494</v>
      </c>
      <c r="F36" s="10"/>
      <c r="G36" s="10"/>
      <c r="H36" s="10"/>
      <c r="I36" s="10"/>
      <c r="J36" s="10"/>
      <c r="K36" s="10"/>
      <c r="L36" s="10"/>
      <c r="M36" s="10"/>
      <c r="N36" s="10"/>
      <c r="O36" s="12">
        <f>IF(SUM(C36:N36)=0,"",SUM(C36:N36))</f>
        <v>50055309</v>
      </c>
    </row>
    <row r="37" spans="2:15" s="14" customFormat="1" ht="15.95" customHeight="1" x14ac:dyDescent="0.2">
      <c r="B37" s="19" t="s">
        <v>34</v>
      </c>
      <c r="C37" s="12">
        <v>4807206</v>
      </c>
      <c r="D37" s="12">
        <v>4695018</v>
      </c>
      <c r="E37" s="10">
        <v>4926997</v>
      </c>
      <c r="F37" s="10"/>
      <c r="G37" s="10"/>
      <c r="H37" s="10"/>
      <c r="I37" s="10"/>
      <c r="J37" s="10"/>
      <c r="K37" s="10"/>
      <c r="L37" s="10"/>
      <c r="M37" s="10"/>
      <c r="N37" s="10"/>
      <c r="O37" s="12">
        <f>IF(SUM(C37:N37)=0,"",SUM(C37:N37))</f>
        <v>14429221</v>
      </c>
    </row>
  </sheetData>
  <mergeCells count="1">
    <mergeCell ref="B1:O1"/>
  </mergeCells>
  <pageMargins left="0.39370078740157483" right="0.39370078740157483" top="0.98425196850393704" bottom="0.98425196850393704" header="0" footer="0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49BCD-CC92-40E6-9C44-464973C62ABE}">
  <sheetPr>
    <pageSetUpPr fitToPage="1"/>
  </sheetPr>
  <dimension ref="A1:O37"/>
  <sheetViews>
    <sheetView zoomScale="90" zoomScaleNormal="90" workbookViewId="0">
      <selection activeCell="N13" sqref="N13"/>
    </sheetView>
  </sheetViews>
  <sheetFormatPr defaultRowHeight="12.75" x14ac:dyDescent="0.2"/>
  <cols>
    <col min="1" max="1" width="0.85546875" style="13" customWidth="1"/>
    <col min="2" max="2" width="35.7109375" style="13" bestFit="1" customWidth="1"/>
    <col min="3" max="15" width="11.7109375" style="13" customWidth="1"/>
    <col min="16" max="16384" width="9.140625" style="13"/>
  </cols>
  <sheetData>
    <row r="1" spans="1:15" s="14" customFormat="1" ht="30" customHeight="1" x14ac:dyDescent="0.2">
      <c r="B1" s="30" t="s">
        <v>43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s="15" customFormat="1" ht="12" customHeight="1" x14ac:dyDescent="0.2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s="14" customFormat="1" ht="15.95" customHeight="1" x14ac:dyDescent="0.2">
      <c r="B3" s="16" t="s">
        <v>18</v>
      </c>
      <c r="C3" s="17" t="s">
        <v>9</v>
      </c>
      <c r="D3" s="17" t="s">
        <v>10</v>
      </c>
      <c r="E3" s="17" t="s">
        <v>11</v>
      </c>
      <c r="F3" s="17" t="s">
        <v>12</v>
      </c>
      <c r="G3" s="17" t="s">
        <v>13</v>
      </c>
      <c r="H3" s="17" t="s">
        <v>14</v>
      </c>
      <c r="I3" s="17" t="s">
        <v>15</v>
      </c>
      <c r="J3" s="17" t="s">
        <v>16</v>
      </c>
      <c r="K3" s="17" t="s">
        <v>17</v>
      </c>
      <c r="L3" s="17" t="s">
        <v>2</v>
      </c>
      <c r="M3" s="17" t="s">
        <v>7</v>
      </c>
      <c r="N3" s="17" t="s">
        <v>8</v>
      </c>
      <c r="O3" s="17" t="s">
        <v>35</v>
      </c>
    </row>
    <row r="4" spans="1:15" s="14" customFormat="1" ht="15.95" customHeight="1" x14ac:dyDescent="0.2">
      <c r="B4" s="18" t="s">
        <v>1</v>
      </c>
      <c r="C4" s="10">
        <f t="shared" ref="C4:N4" si="0">IF(SUM(C5:C7)=0,"",SUM(C5:C7))</f>
        <v>4161</v>
      </c>
      <c r="D4" s="10">
        <f t="shared" si="0"/>
        <v>1706</v>
      </c>
      <c r="E4" s="10">
        <f t="shared" si="0"/>
        <v>1898</v>
      </c>
      <c r="F4" s="10">
        <f t="shared" si="0"/>
        <v>2254</v>
      </c>
      <c r="G4" s="10">
        <f t="shared" si="0"/>
        <v>1849</v>
      </c>
      <c r="H4" s="10">
        <f t="shared" si="0"/>
        <v>1575</v>
      </c>
      <c r="I4" s="10">
        <f t="shared" si="0"/>
        <v>1378</v>
      </c>
      <c r="J4" s="10">
        <f t="shared" si="0"/>
        <v>616</v>
      </c>
      <c r="K4" s="10">
        <f t="shared" si="0"/>
        <v>2317</v>
      </c>
      <c r="L4" s="10">
        <f t="shared" si="0"/>
        <v>2507</v>
      </c>
      <c r="M4" s="10">
        <f t="shared" si="0"/>
        <v>585</v>
      </c>
      <c r="N4" s="10">
        <f t="shared" si="0"/>
        <v>1269</v>
      </c>
      <c r="O4" s="11" t="s">
        <v>38</v>
      </c>
    </row>
    <row r="5" spans="1:15" s="14" customFormat="1" ht="15.95" customHeight="1" x14ac:dyDescent="0.2">
      <c r="B5" s="1" t="s">
        <v>19</v>
      </c>
      <c r="C5" s="10">
        <v>2397</v>
      </c>
      <c r="D5" s="12">
        <f t="shared" ref="D5:N5" si="1">IF(OR(C22=0,D9=""),"",C22)</f>
        <v>464</v>
      </c>
      <c r="E5" s="12">
        <f t="shared" si="1"/>
        <v>567</v>
      </c>
      <c r="F5" s="12">
        <f t="shared" si="1"/>
        <v>960</v>
      </c>
      <c r="G5" s="12">
        <f t="shared" si="1"/>
        <v>746</v>
      </c>
      <c r="H5" s="12">
        <f t="shared" si="1"/>
        <v>641</v>
      </c>
      <c r="I5" s="12">
        <f t="shared" si="1"/>
        <v>539</v>
      </c>
      <c r="J5" s="12">
        <f t="shared" si="1"/>
        <v>196</v>
      </c>
      <c r="K5" s="12">
        <f t="shared" si="1"/>
        <v>1048</v>
      </c>
      <c r="L5" s="12">
        <f t="shared" si="1"/>
        <v>728</v>
      </c>
      <c r="M5" s="12">
        <f t="shared" si="1"/>
        <v>242</v>
      </c>
      <c r="N5" s="12">
        <f t="shared" si="1"/>
        <v>536</v>
      </c>
      <c r="O5" s="11" t="s">
        <v>38</v>
      </c>
    </row>
    <row r="6" spans="1:15" s="14" customFormat="1" ht="15.95" customHeight="1" x14ac:dyDescent="0.2">
      <c r="B6" s="1" t="s">
        <v>20</v>
      </c>
      <c r="C6" s="10">
        <v>1083</v>
      </c>
      <c r="D6" s="12">
        <f t="shared" ref="D6:N6" si="2">IF(OR(C23=0,D9=""),"",C23)</f>
        <v>623</v>
      </c>
      <c r="E6" s="12">
        <f t="shared" si="2"/>
        <v>715</v>
      </c>
      <c r="F6" s="12">
        <f t="shared" si="2"/>
        <v>662</v>
      </c>
      <c r="G6" s="12">
        <f t="shared" si="2"/>
        <v>521</v>
      </c>
      <c r="H6" s="12">
        <f t="shared" si="2"/>
        <v>427</v>
      </c>
      <c r="I6" s="12">
        <f t="shared" si="2"/>
        <v>388</v>
      </c>
      <c r="J6" s="12">
        <f t="shared" si="2"/>
        <v>220</v>
      </c>
      <c r="K6" s="12">
        <f t="shared" si="2"/>
        <v>527</v>
      </c>
      <c r="L6" s="12">
        <f t="shared" si="2"/>
        <v>710</v>
      </c>
      <c r="M6" s="12">
        <f t="shared" si="2"/>
        <v>20</v>
      </c>
      <c r="N6" s="12">
        <f t="shared" si="2"/>
        <v>261</v>
      </c>
      <c r="O6" s="11" t="s">
        <v>38</v>
      </c>
    </row>
    <row r="7" spans="1:15" s="14" customFormat="1" ht="15.95" customHeight="1" x14ac:dyDescent="0.2">
      <c r="B7" s="1" t="s">
        <v>39</v>
      </c>
      <c r="C7" s="10">
        <v>681</v>
      </c>
      <c r="D7" s="12">
        <f t="shared" ref="D7:N7" si="3">IF(OR(C24=0,D9=""),"",C24)</f>
        <v>619</v>
      </c>
      <c r="E7" s="12">
        <f t="shared" si="3"/>
        <v>616</v>
      </c>
      <c r="F7" s="12">
        <f t="shared" si="3"/>
        <v>632</v>
      </c>
      <c r="G7" s="12">
        <f t="shared" si="3"/>
        <v>582</v>
      </c>
      <c r="H7" s="12">
        <f t="shared" si="3"/>
        <v>507</v>
      </c>
      <c r="I7" s="12">
        <f t="shared" si="3"/>
        <v>451</v>
      </c>
      <c r="J7" s="12">
        <f t="shared" si="3"/>
        <v>200</v>
      </c>
      <c r="K7" s="12">
        <f t="shared" si="3"/>
        <v>742</v>
      </c>
      <c r="L7" s="12">
        <f t="shared" si="3"/>
        <v>1069</v>
      </c>
      <c r="M7" s="12">
        <f t="shared" si="3"/>
        <v>323</v>
      </c>
      <c r="N7" s="12">
        <f t="shared" si="3"/>
        <v>472</v>
      </c>
      <c r="O7" s="11" t="s">
        <v>38</v>
      </c>
    </row>
    <row r="8" spans="1:15" s="14" customFormat="1" ht="15.95" customHeight="1" x14ac:dyDescent="0.2">
      <c r="B8" s="2" t="s">
        <v>0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s="14" customFormat="1" ht="15.95" customHeight="1" x14ac:dyDescent="0.2">
      <c r="B9" s="18" t="s">
        <v>1</v>
      </c>
      <c r="C9" s="12">
        <f t="shared" ref="C9:O9" si="4">IF(SUM(C10:C13)=0,"",SUM(C10:C13))</f>
        <v>167208</v>
      </c>
      <c r="D9" s="12">
        <f t="shared" si="4"/>
        <v>131310</v>
      </c>
      <c r="E9" s="12">
        <f t="shared" si="4"/>
        <v>124638</v>
      </c>
      <c r="F9" s="12">
        <f t="shared" si="4"/>
        <v>155773</v>
      </c>
      <c r="G9" s="12">
        <f t="shared" si="4"/>
        <v>141649</v>
      </c>
      <c r="H9" s="12">
        <f t="shared" si="4"/>
        <v>133038</v>
      </c>
      <c r="I9" s="12">
        <f t="shared" si="4"/>
        <v>153226</v>
      </c>
      <c r="J9" s="12">
        <f t="shared" si="4"/>
        <v>139583</v>
      </c>
      <c r="K9" s="12">
        <f t="shared" si="4"/>
        <v>146570</v>
      </c>
      <c r="L9" s="12">
        <f t="shared" si="4"/>
        <v>181052</v>
      </c>
      <c r="M9" s="12">
        <f t="shared" si="4"/>
        <v>163091</v>
      </c>
      <c r="N9" s="12">
        <f t="shared" si="4"/>
        <v>140644</v>
      </c>
      <c r="O9" s="12">
        <f t="shared" si="4"/>
        <v>1777782</v>
      </c>
    </row>
    <row r="10" spans="1:15" s="14" customFormat="1" ht="15.95" customHeight="1" x14ac:dyDescent="0.2">
      <c r="B10" s="1" t="s">
        <v>4</v>
      </c>
      <c r="C10" s="12">
        <v>10649</v>
      </c>
      <c r="D10" s="12">
        <v>9324</v>
      </c>
      <c r="E10" s="10">
        <v>9391</v>
      </c>
      <c r="F10" s="10">
        <v>11249</v>
      </c>
      <c r="G10" s="10">
        <v>11634</v>
      </c>
      <c r="H10" s="10">
        <v>12199</v>
      </c>
      <c r="I10" s="10">
        <v>11804</v>
      </c>
      <c r="J10" s="10">
        <v>11711</v>
      </c>
      <c r="K10" s="10">
        <v>12528</v>
      </c>
      <c r="L10" s="10">
        <v>13340</v>
      </c>
      <c r="M10" s="10">
        <v>12134</v>
      </c>
      <c r="N10" s="10">
        <v>11289</v>
      </c>
      <c r="O10" s="12">
        <f>IF(SUM(C10:N10)=0,"",SUM(C10:N10))</f>
        <v>137252</v>
      </c>
    </row>
    <row r="11" spans="1:15" s="14" customFormat="1" ht="15.95" customHeight="1" x14ac:dyDescent="0.2">
      <c r="B11" s="1" t="s">
        <v>3</v>
      </c>
      <c r="C11" s="12">
        <v>97605</v>
      </c>
      <c r="D11" s="12">
        <v>76190</v>
      </c>
      <c r="E11" s="10">
        <v>72967</v>
      </c>
      <c r="F11" s="10">
        <v>89344</v>
      </c>
      <c r="G11" s="10">
        <v>79153</v>
      </c>
      <c r="H11" s="10">
        <v>74584</v>
      </c>
      <c r="I11" s="10">
        <v>87127</v>
      </c>
      <c r="J11" s="10">
        <v>74729</v>
      </c>
      <c r="K11" s="10">
        <v>81715</v>
      </c>
      <c r="L11" s="10">
        <v>102219</v>
      </c>
      <c r="M11" s="10">
        <v>88126</v>
      </c>
      <c r="N11" s="10">
        <v>79038</v>
      </c>
      <c r="O11" s="12">
        <f>IF(SUM(C11:N11)=0,"",SUM(C11:N11))</f>
        <v>1002797</v>
      </c>
    </row>
    <row r="12" spans="1:15" s="14" customFormat="1" ht="15.95" customHeight="1" x14ac:dyDescent="0.2">
      <c r="A12" s="14" t="s">
        <v>36</v>
      </c>
      <c r="B12" s="1" t="s">
        <v>28</v>
      </c>
      <c r="C12" s="12">
        <v>54326</v>
      </c>
      <c r="D12" s="12">
        <v>40387</v>
      </c>
      <c r="E12" s="10">
        <v>36955</v>
      </c>
      <c r="F12" s="10">
        <v>47676</v>
      </c>
      <c r="G12" s="10">
        <v>42682</v>
      </c>
      <c r="H12" s="10">
        <v>39887</v>
      </c>
      <c r="I12" s="10">
        <v>45828</v>
      </c>
      <c r="J12" s="10">
        <v>43529</v>
      </c>
      <c r="K12" s="10">
        <v>45989</v>
      </c>
      <c r="L12" s="10">
        <v>57609</v>
      </c>
      <c r="M12" s="10">
        <v>53454</v>
      </c>
      <c r="N12" s="10">
        <v>42818</v>
      </c>
      <c r="O12" s="12">
        <f>IF(SUM(C12:N12)=0,"",SUM(C12:N12))</f>
        <v>551140</v>
      </c>
    </row>
    <row r="13" spans="1:15" s="14" customFormat="1" ht="15.95" customHeight="1" x14ac:dyDescent="0.2">
      <c r="B13" s="1" t="s">
        <v>37</v>
      </c>
      <c r="C13" s="12">
        <v>4628</v>
      </c>
      <c r="D13" s="12">
        <v>5409</v>
      </c>
      <c r="E13" s="10">
        <v>5325</v>
      </c>
      <c r="F13" s="10">
        <v>7504</v>
      </c>
      <c r="G13" s="10">
        <v>8180</v>
      </c>
      <c r="H13" s="10">
        <v>6368</v>
      </c>
      <c r="I13" s="10">
        <v>8467</v>
      </c>
      <c r="J13" s="10">
        <v>9614</v>
      </c>
      <c r="K13" s="10">
        <v>6338</v>
      </c>
      <c r="L13" s="10">
        <v>7884</v>
      </c>
      <c r="M13" s="10">
        <v>9377</v>
      </c>
      <c r="N13" s="10">
        <v>7499</v>
      </c>
      <c r="O13" s="12">
        <f>IF(SUM(C13:N13)=0,"",SUM(C13:N13))</f>
        <v>86593</v>
      </c>
    </row>
    <row r="14" spans="1:15" s="14" customFormat="1" ht="15.95" customHeight="1" x14ac:dyDescent="0.2">
      <c r="B14" s="2" t="s">
        <v>5</v>
      </c>
      <c r="C14" s="2"/>
      <c r="D14" s="4"/>
      <c r="E14" s="4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15" s="14" customFormat="1" ht="15.95" customHeight="1" x14ac:dyDescent="0.2">
      <c r="B15" s="18" t="s">
        <v>1</v>
      </c>
      <c r="C15" s="12">
        <f t="shared" ref="C15:O15" si="5">IF(SUM(C16:C19)=0,"",SUM(C16:C19))</f>
        <v>169663</v>
      </c>
      <c r="D15" s="12">
        <f t="shared" si="5"/>
        <v>131118</v>
      </c>
      <c r="E15" s="12">
        <f t="shared" si="5"/>
        <v>124282</v>
      </c>
      <c r="F15" s="12">
        <f t="shared" si="5"/>
        <v>156178</v>
      </c>
      <c r="G15" s="12">
        <f t="shared" si="5"/>
        <v>141923</v>
      </c>
      <c r="H15" s="12">
        <f t="shared" si="5"/>
        <v>133235</v>
      </c>
      <c r="I15" s="12">
        <f t="shared" si="5"/>
        <v>153988</v>
      </c>
      <c r="J15" s="12">
        <f t="shared" si="5"/>
        <v>137882</v>
      </c>
      <c r="K15" s="12">
        <f t="shared" si="5"/>
        <v>146380</v>
      </c>
      <c r="L15" s="12">
        <f t="shared" si="5"/>
        <v>182974</v>
      </c>
      <c r="M15" s="12">
        <f t="shared" si="5"/>
        <v>162407</v>
      </c>
      <c r="N15" s="12">
        <f t="shared" si="5"/>
        <v>140363</v>
      </c>
      <c r="O15" s="12">
        <f t="shared" si="5"/>
        <v>1780393</v>
      </c>
    </row>
    <row r="16" spans="1:15" s="14" customFormat="1" ht="15.95" customHeight="1" x14ac:dyDescent="0.2">
      <c r="B16" s="1" t="s">
        <v>4</v>
      </c>
      <c r="C16" s="12">
        <v>12582</v>
      </c>
      <c r="D16" s="12">
        <v>9221</v>
      </c>
      <c r="E16" s="10">
        <v>8998</v>
      </c>
      <c r="F16" s="10">
        <v>11463</v>
      </c>
      <c r="G16" s="10">
        <v>11739</v>
      </c>
      <c r="H16" s="10">
        <v>12301</v>
      </c>
      <c r="I16" s="10">
        <v>12147</v>
      </c>
      <c r="J16" s="10">
        <v>10859</v>
      </c>
      <c r="K16" s="10">
        <v>12848</v>
      </c>
      <c r="L16" s="10">
        <v>13826</v>
      </c>
      <c r="M16" s="10">
        <v>11840</v>
      </c>
      <c r="N16" s="10">
        <v>11100</v>
      </c>
      <c r="O16" s="12">
        <f>IF(SUM(C16:N16)=0,"",SUM(C16:N16))</f>
        <v>138924</v>
      </c>
    </row>
    <row r="17" spans="2:15" s="14" customFormat="1" ht="15.95" customHeight="1" x14ac:dyDescent="0.2">
      <c r="B17" s="1" t="s">
        <v>3</v>
      </c>
      <c r="C17" s="12">
        <v>98065</v>
      </c>
      <c r="D17" s="12">
        <v>76098</v>
      </c>
      <c r="E17" s="10">
        <v>73020</v>
      </c>
      <c r="F17" s="10">
        <v>89485</v>
      </c>
      <c r="G17" s="10">
        <v>79247</v>
      </c>
      <c r="H17" s="10">
        <v>74623</v>
      </c>
      <c r="I17" s="10">
        <v>87295</v>
      </c>
      <c r="J17" s="10">
        <v>74422</v>
      </c>
      <c r="K17" s="10">
        <v>81532</v>
      </c>
      <c r="L17" s="10">
        <v>102909</v>
      </c>
      <c r="M17" s="10">
        <v>87885</v>
      </c>
      <c r="N17" s="10">
        <v>78828</v>
      </c>
      <c r="O17" s="12">
        <f>IF(SUM(C17:N17)=0,"",SUM(C17:N17))</f>
        <v>1003409</v>
      </c>
    </row>
    <row r="18" spans="2:15" s="14" customFormat="1" ht="15.95" customHeight="1" x14ac:dyDescent="0.2">
      <c r="B18" s="1" t="s">
        <v>28</v>
      </c>
      <c r="C18" s="12">
        <v>54388</v>
      </c>
      <c r="D18" s="12">
        <v>40390</v>
      </c>
      <c r="E18" s="10">
        <v>36939</v>
      </c>
      <c r="F18" s="10">
        <v>47726</v>
      </c>
      <c r="G18" s="10">
        <v>42757</v>
      </c>
      <c r="H18" s="10">
        <v>39943</v>
      </c>
      <c r="I18" s="10">
        <v>46079</v>
      </c>
      <c r="J18" s="10">
        <v>42987</v>
      </c>
      <c r="K18" s="10">
        <v>45662</v>
      </c>
      <c r="L18" s="10">
        <v>58355</v>
      </c>
      <c r="M18" s="10">
        <v>53305</v>
      </c>
      <c r="N18" s="10">
        <v>42936</v>
      </c>
      <c r="O18" s="12">
        <f>IF(SUM(C18:N18)=0,"",SUM(C18:N18))</f>
        <v>551467</v>
      </c>
    </row>
    <row r="19" spans="2:15" s="14" customFormat="1" ht="15.95" customHeight="1" x14ac:dyDescent="0.2">
      <c r="B19" s="1" t="s">
        <v>37</v>
      </c>
      <c r="C19" s="12">
        <v>4628</v>
      </c>
      <c r="D19" s="12">
        <v>5409</v>
      </c>
      <c r="E19" s="10">
        <v>5325</v>
      </c>
      <c r="F19" s="10">
        <v>7504</v>
      </c>
      <c r="G19" s="10">
        <v>8180</v>
      </c>
      <c r="H19" s="10">
        <v>6368</v>
      </c>
      <c r="I19" s="10">
        <v>8467</v>
      </c>
      <c r="J19" s="10">
        <v>9614</v>
      </c>
      <c r="K19" s="10">
        <v>6338</v>
      </c>
      <c r="L19" s="10">
        <v>7884</v>
      </c>
      <c r="M19" s="10">
        <v>9377</v>
      </c>
      <c r="N19" s="10">
        <v>7499</v>
      </c>
      <c r="O19" s="12">
        <f>IF(SUM(C19:N19)=0,"",SUM(C19:N19))</f>
        <v>86593</v>
      </c>
    </row>
    <row r="20" spans="2:15" s="14" customFormat="1" ht="15.95" customHeight="1" x14ac:dyDescent="0.2">
      <c r="B20" s="2" t="s">
        <v>6</v>
      </c>
      <c r="C20" s="2"/>
      <c r="D20" s="4"/>
      <c r="E20" s="4"/>
      <c r="F20" s="5"/>
      <c r="G20" s="5"/>
      <c r="H20" s="5"/>
      <c r="I20" s="5"/>
      <c r="J20" s="5"/>
      <c r="K20" s="5"/>
      <c r="L20" s="5"/>
      <c r="M20" s="5"/>
      <c r="N20" s="5"/>
      <c r="O20" s="5"/>
    </row>
    <row r="21" spans="2:15" s="14" customFormat="1" ht="15.95" customHeight="1" x14ac:dyDescent="0.2">
      <c r="B21" s="18" t="s">
        <v>1</v>
      </c>
      <c r="C21" s="12">
        <f t="shared" ref="C21:O21" si="6">IF(SUM(C22:C24)=0,"",SUM(C22:C24))</f>
        <v>1706</v>
      </c>
      <c r="D21" s="12">
        <f t="shared" si="6"/>
        <v>1898</v>
      </c>
      <c r="E21" s="12">
        <f t="shared" si="6"/>
        <v>2254</v>
      </c>
      <c r="F21" s="12">
        <f t="shared" si="6"/>
        <v>1849</v>
      </c>
      <c r="G21" s="12">
        <f t="shared" si="6"/>
        <v>1575</v>
      </c>
      <c r="H21" s="12">
        <f t="shared" si="6"/>
        <v>1378</v>
      </c>
      <c r="I21" s="12">
        <f t="shared" si="6"/>
        <v>616</v>
      </c>
      <c r="J21" s="12">
        <f t="shared" si="6"/>
        <v>2317</v>
      </c>
      <c r="K21" s="12">
        <f t="shared" si="6"/>
        <v>2507</v>
      </c>
      <c r="L21" s="12">
        <f t="shared" si="6"/>
        <v>585</v>
      </c>
      <c r="M21" s="12">
        <f t="shared" si="6"/>
        <v>1269</v>
      </c>
      <c r="N21" s="12">
        <f t="shared" si="6"/>
        <v>1550</v>
      </c>
      <c r="O21" s="12">
        <f t="shared" si="6"/>
        <v>1550</v>
      </c>
    </row>
    <row r="22" spans="2:15" s="14" customFormat="1" ht="15.95" customHeight="1" x14ac:dyDescent="0.2">
      <c r="B22" s="1" t="s">
        <v>4</v>
      </c>
      <c r="C22" s="12">
        <f t="shared" ref="C22:N22" si="7">IF(OR(C5="",C10="",C16=""),"",SUM(C5+C10-C16))</f>
        <v>464</v>
      </c>
      <c r="D22" s="12">
        <f t="shared" si="7"/>
        <v>567</v>
      </c>
      <c r="E22" s="12">
        <f t="shared" si="7"/>
        <v>960</v>
      </c>
      <c r="F22" s="12">
        <f t="shared" si="7"/>
        <v>746</v>
      </c>
      <c r="G22" s="12">
        <f t="shared" si="7"/>
        <v>641</v>
      </c>
      <c r="H22" s="12">
        <f t="shared" si="7"/>
        <v>539</v>
      </c>
      <c r="I22" s="12">
        <f t="shared" si="7"/>
        <v>196</v>
      </c>
      <c r="J22" s="12">
        <f t="shared" si="7"/>
        <v>1048</v>
      </c>
      <c r="K22" s="12">
        <f t="shared" si="7"/>
        <v>728</v>
      </c>
      <c r="L22" s="12">
        <f t="shared" si="7"/>
        <v>242</v>
      </c>
      <c r="M22" s="12">
        <f t="shared" si="7"/>
        <v>536</v>
      </c>
      <c r="N22" s="12">
        <f t="shared" si="7"/>
        <v>725</v>
      </c>
      <c r="O22" s="12">
        <f>IF(N22="","",N22)</f>
        <v>725</v>
      </c>
    </row>
    <row r="23" spans="2:15" s="14" customFormat="1" ht="15.95" customHeight="1" x14ac:dyDescent="0.2">
      <c r="B23" s="1" t="s">
        <v>3</v>
      </c>
      <c r="C23" s="12">
        <f t="shared" ref="C23:N24" si="8">IF(OR(C6="",C11="",C17=""),"",SUM(C6+C11-C17))</f>
        <v>623</v>
      </c>
      <c r="D23" s="12">
        <f t="shared" si="8"/>
        <v>715</v>
      </c>
      <c r="E23" s="12">
        <f t="shared" si="8"/>
        <v>662</v>
      </c>
      <c r="F23" s="12">
        <f t="shared" si="8"/>
        <v>521</v>
      </c>
      <c r="G23" s="12">
        <f t="shared" si="8"/>
        <v>427</v>
      </c>
      <c r="H23" s="12">
        <f t="shared" si="8"/>
        <v>388</v>
      </c>
      <c r="I23" s="12">
        <f t="shared" si="8"/>
        <v>220</v>
      </c>
      <c r="J23" s="12">
        <f t="shared" si="8"/>
        <v>527</v>
      </c>
      <c r="K23" s="12">
        <f t="shared" si="8"/>
        <v>710</v>
      </c>
      <c r="L23" s="12">
        <f t="shared" si="8"/>
        <v>20</v>
      </c>
      <c r="M23" s="12">
        <f t="shared" si="8"/>
        <v>261</v>
      </c>
      <c r="N23" s="12">
        <f t="shared" si="8"/>
        <v>471</v>
      </c>
      <c r="O23" s="12">
        <f>IF(N23="","",N23)</f>
        <v>471</v>
      </c>
    </row>
    <row r="24" spans="2:15" s="14" customFormat="1" ht="15.95" customHeight="1" x14ac:dyDescent="0.2">
      <c r="B24" s="1" t="s">
        <v>28</v>
      </c>
      <c r="C24" s="12">
        <f t="shared" si="8"/>
        <v>619</v>
      </c>
      <c r="D24" s="12">
        <f t="shared" si="8"/>
        <v>616</v>
      </c>
      <c r="E24" s="12">
        <f t="shared" si="8"/>
        <v>632</v>
      </c>
      <c r="F24" s="12">
        <f t="shared" si="8"/>
        <v>582</v>
      </c>
      <c r="G24" s="12">
        <f t="shared" si="8"/>
        <v>507</v>
      </c>
      <c r="H24" s="12">
        <f t="shared" si="8"/>
        <v>451</v>
      </c>
      <c r="I24" s="12">
        <f t="shared" si="8"/>
        <v>200</v>
      </c>
      <c r="J24" s="12">
        <f t="shared" si="8"/>
        <v>742</v>
      </c>
      <c r="K24" s="12">
        <f t="shared" si="8"/>
        <v>1069</v>
      </c>
      <c r="L24" s="12">
        <f t="shared" si="8"/>
        <v>323</v>
      </c>
      <c r="M24" s="12">
        <f t="shared" si="8"/>
        <v>472</v>
      </c>
      <c r="N24" s="12">
        <f t="shared" si="8"/>
        <v>354</v>
      </c>
      <c r="O24" s="12">
        <f>IF(N24="","",N24)</f>
        <v>354</v>
      </c>
    </row>
    <row r="25" spans="2:15" s="14" customFormat="1" ht="15.95" customHeight="1" x14ac:dyDescent="0.2">
      <c r="B25" s="2" t="s">
        <v>21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2:15" s="14" customFormat="1" ht="15.95" customHeight="1" x14ac:dyDescent="0.2">
      <c r="B26" s="19" t="s">
        <v>23</v>
      </c>
      <c r="C26" s="20">
        <v>0.5</v>
      </c>
      <c r="D26" s="20">
        <v>0.3</v>
      </c>
      <c r="E26" s="21">
        <v>0.4</v>
      </c>
      <c r="F26" s="21">
        <v>0.4</v>
      </c>
      <c r="G26" s="21">
        <v>0.3</v>
      </c>
      <c r="H26" s="21">
        <v>0.3</v>
      </c>
      <c r="I26" s="21">
        <v>0.2</v>
      </c>
      <c r="J26" s="21">
        <v>0.3</v>
      </c>
      <c r="K26" s="21">
        <v>0.4</v>
      </c>
      <c r="L26" s="21">
        <v>0.2</v>
      </c>
      <c r="M26" s="21">
        <v>0.1</v>
      </c>
      <c r="N26" s="21">
        <v>0.3</v>
      </c>
      <c r="O26" s="21">
        <v>0.3</v>
      </c>
    </row>
    <row r="27" spans="2:15" s="14" customFormat="1" ht="15.95" customHeight="1" x14ac:dyDescent="0.2">
      <c r="B27" s="19" t="s">
        <v>22</v>
      </c>
      <c r="C27" s="20">
        <v>3.3</v>
      </c>
      <c r="D27" s="20">
        <v>1.9</v>
      </c>
      <c r="E27" s="21">
        <v>2.7</v>
      </c>
      <c r="F27" s="21">
        <v>3.1</v>
      </c>
      <c r="G27" s="21">
        <v>1.9</v>
      </c>
      <c r="H27" s="21">
        <v>1.9</v>
      </c>
      <c r="I27" s="21">
        <v>1.5</v>
      </c>
      <c r="J27" s="21">
        <v>2.2999999999999998</v>
      </c>
      <c r="K27" s="21">
        <v>2.8</v>
      </c>
      <c r="L27" s="21">
        <v>1.8</v>
      </c>
      <c r="M27" s="21">
        <v>1</v>
      </c>
      <c r="N27" s="21">
        <v>1.8</v>
      </c>
      <c r="O27" s="21">
        <v>2.2000000000000002</v>
      </c>
    </row>
    <row r="28" spans="2:15" s="14" customFormat="1" ht="15.95" customHeight="1" x14ac:dyDescent="0.2">
      <c r="B28" s="2" t="s">
        <v>24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2:15" s="14" customFormat="1" ht="15.95" customHeight="1" x14ac:dyDescent="0.2">
      <c r="B29" s="19" t="s">
        <v>25</v>
      </c>
      <c r="C29" s="22">
        <v>0.98899999999999999</v>
      </c>
      <c r="D29" s="23">
        <v>0.999</v>
      </c>
      <c r="E29" s="24">
        <v>0.999</v>
      </c>
      <c r="F29" s="24">
        <v>0.996</v>
      </c>
      <c r="G29" s="24">
        <v>0.999</v>
      </c>
      <c r="H29" s="24">
        <v>0.999</v>
      </c>
      <c r="I29" s="24">
        <v>0.999</v>
      </c>
      <c r="J29" s="24">
        <v>0.999</v>
      </c>
      <c r="K29" s="24">
        <v>0.999</v>
      </c>
      <c r="L29" s="24">
        <v>0.998</v>
      </c>
      <c r="M29" s="24">
        <v>0.999</v>
      </c>
      <c r="N29" s="24">
        <v>0.997</v>
      </c>
      <c r="O29" s="24">
        <v>0.998</v>
      </c>
    </row>
    <row r="30" spans="2:15" s="14" customFormat="1" ht="15.95" customHeight="1" x14ac:dyDescent="0.2">
      <c r="B30" s="19" t="s">
        <v>26</v>
      </c>
      <c r="C30" s="22">
        <v>0.999</v>
      </c>
      <c r="D30" s="23">
        <v>0.999</v>
      </c>
      <c r="E30" s="24">
        <v>0.999</v>
      </c>
      <c r="F30" s="24">
        <v>0.999</v>
      </c>
      <c r="G30" s="24">
        <v>0.999</v>
      </c>
      <c r="H30" s="24">
        <v>0.999</v>
      </c>
      <c r="I30" s="24">
        <v>0.999</v>
      </c>
      <c r="J30" s="24">
        <v>0.999</v>
      </c>
      <c r="K30" s="24">
        <v>0.999</v>
      </c>
      <c r="L30" s="24">
        <v>0.999</v>
      </c>
      <c r="M30" s="24">
        <v>0.999</v>
      </c>
      <c r="N30" s="24">
        <v>0.999</v>
      </c>
      <c r="O30" s="24">
        <v>0.999</v>
      </c>
    </row>
    <row r="31" spans="2:15" s="14" customFormat="1" ht="15.95" customHeight="1" x14ac:dyDescent="0.2">
      <c r="B31" s="19" t="s">
        <v>27</v>
      </c>
      <c r="C31" s="22">
        <v>1</v>
      </c>
      <c r="D31" s="23">
        <v>1</v>
      </c>
      <c r="E31" s="24">
        <v>1</v>
      </c>
      <c r="F31" s="24">
        <v>1</v>
      </c>
      <c r="G31" s="24">
        <v>1</v>
      </c>
      <c r="H31" s="24">
        <v>1</v>
      </c>
      <c r="I31" s="24">
        <v>1</v>
      </c>
      <c r="J31" s="24">
        <v>1</v>
      </c>
      <c r="K31" s="24">
        <v>1</v>
      </c>
      <c r="L31" s="24">
        <v>1</v>
      </c>
      <c r="M31" s="24">
        <v>1</v>
      </c>
      <c r="N31" s="24">
        <v>1</v>
      </c>
      <c r="O31" s="24">
        <v>1</v>
      </c>
    </row>
    <row r="32" spans="2:15" s="14" customFormat="1" ht="15.95" customHeight="1" x14ac:dyDescent="0.2">
      <c r="B32" s="7" t="s">
        <v>31</v>
      </c>
      <c r="C32" s="8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</row>
    <row r="33" spans="2:15" s="14" customFormat="1" ht="15.95" customHeight="1" x14ac:dyDescent="0.2">
      <c r="B33" s="25" t="s">
        <v>32</v>
      </c>
      <c r="C33" s="26">
        <v>0.86</v>
      </c>
      <c r="D33" s="27">
        <v>0.85</v>
      </c>
      <c r="E33" s="28">
        <v>0.86</v>
      </c>
      <c r="F33" s="28">
        <v>0.87</v>
      </c>
      <c r="G33" s="28">
        <v>0.86</v>
      </c>
      <c r="H33" s="28">
        <v>0.85</v>
      </c>
      <c r="I33" s="28">
        <v>0.88</v>
      </c>
      <c r="J33" s="28">
        <v>0.87</v>
      </c>
      <c r="K33" s="28">
        <v>0.87</v>
      </c>
      <c r="L33" s="28">
        <v>0.87</v>
      </c>
      <c r="M33" s="28">
        <v>0.88</v>
      </c>
      <c r="N33" s="28">
        <v>0.86</v>
      </c>
      <c r="O33" s="28">
        <v>0.87</v>
      </c>
    </row>
    <row r="34" spans="2:15" s="14" customFormat="1" ht="15.95" customHeight="1" x14ac:dyDescent="0.2">
      <c r="B34" s="25" t="s">
        <v>33</v>
      </c>
      <c r="C34" s="26">
        <f t="shared" ref="C34:O34" si="9">IF(C33="","",1-C33)</f>
        <v>0.14000000000000001</v>
      </c>
      <c r="D34" s="26">
        <f t="shared" si="9"/>
        <v>0.15000000000000002</v>
      </c>
      <c r="E34" s="26">
        <f t="shared" si="9"/>
        <v>0.14000000000000001</v>
      </c>
      <c r="F34" s="26">
        <f t="shared" si="9"/>
        <v>0.13</v>
      </c>
      <c r="G34" s="26">
        <f t="shared" si="9"/>
        <v>0.14000000000000001</v>
      </c>
      <c r="H34" s="26">
        <f t="shared" si="9"/>
        <v>0.15000000000000002</v>
      </c>
      <c r="I34" s="26">
        <f t="shared" si="9"/>
        <v>0.12</v>
      </c>
      <c r="J34" s="26">
        <f t="shared" si="9"/>
        <v>0.13</v>
      </c>
      <c r="K34" s="26">
        <f t="shared" si="9"/>
        <v>0.13</v>
      </c>
      <c r="L34" s="26">
        <f t="shared" si="9"/>
        <v>0.13</v>
      </c>
      <c r="M34" s="26">
        <f t="shared" si="9"/>
        <v>0.12</v>
      </c>
      <c r="N34" s="26">
        <f t="shared" si="9"/>
        <v>0.14000000000000001</v>
      </c>
      <c r="O34" s="26">
        <f t="shared" si="9"/>
        <v>0.13</v>
      </c>
    </row>
    <row r="35" spans="2:15" s="14" customFormat="1" ht="15.95" customHeight="1" x14ac:dyDescent="0.2">
      <c r="B35" s="2" t="s">
        <v>29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</row>
    <row r="36" spans="2:15" s="14" customFormat="1" ht="15.95" customHeight="1" x14ac:dyDescent="0.2">
      <c r="B36" s="19" t="s">
        <v>30</v>
      </c>
      <c r="C36" s="12">
        <v>19048754</v>
      </c>
      <c r="D36" s="12">
        <v>17022726</v>
      </c>
      <c r="E36" s="10">
        <v>18286416</v>
      </c>
      <c r="F36" s="10">
        <v>18790846</v>
      </c>
      <c r="G36" s="10">
        <v>17184393</v>
      </c>
      <c r="H36" s="10">
        <v>15663535</v>
      </c>
      <c r="I36" s="10">
        <v>16938591</v>
      </c>
      <c r="J36" s="10">
        <v>17372897</v>
      </c>
      <c r="K36" s="10">
        <v>20867176</v>
      </c>
      <c r="L36" s="10">
        <v>18309041</v>
      </c>
      <c r="M36" s="10">
        <v>13788739</v>
      </c>
      <c r="N36" s="10">
        <v>14152950</v>
      </c>
      <c r="O36" s="12">
        <f>IF(SUM(C36:N36)=0,"",SUM(C36:N36))</f>
        <v>207426064</v>
      </c>
    </row>
    <row r="37" spans="2:15" s="14" customFormat="1" ht="15.95" customHeight="1" x14ac:dyDescent="0.2">
      <c r="B37" s="19" t="s">
        <v>34</v>
      </c>
      <c r="C37" s="12">
        <v>6766343</v>
      </c>
      <c r="D37" s="12">
        <v>5639870</v>
      </c>
      <c r="E37" s="10">
        <v>6873044</v>
      </c>
      <c r="F37" s="10">
        <v>7402123</v>
      </c>
      <c r="G37" s="10">
        <v>6901696</v>
      </c>
      <c r="H37" s="10">
        <v>4532079</v>
      </c>
      <c r="I37" s="10">
        <v>5128381</v>
      </c>
      <c r="J37" s="10">
        <v>5108264</v>
      </c>
      <c r="K37" s="10">
        <v>4960089</v>
      </c>
      <c r="L37" s="10">
        <v>5123225</v>
      </c>
      <c r="M37" s="10">
        <v>4477299</v>
      </c>
      <c r="N37" s="10">
        <v>4043036</v>
      </c>
      <c r="O37" s="12">
        <f>IF(SUM(C37:N37)=0,"",SUM(C37:N37))</f>
        <v>66955449</v>
      </c>
    </row>
  </sheetData>
  <mergeCells count="1">
    <mergeCell ref="B1:O1"/>
  </mergeCells>
  <pageMargins left="0.39370078740157483" right="0.39370078740157483" top="0.98425196850393704" bottom="0.98425196850393704" header="0" footer="0"/>
  <pageSetup paperSize="9"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E0401-FD6F-4CD3-852F-ADC33A62AF0C}">
  <sheetPr>
    <pageSetUpPr fitToPage="1"/>
  </sheetPr>
  <dimension ref="A1:O37"/>
  <sheetViews>
    <sheetView zoomScale="90" zoomScaleNormal="90" workbookViewId="0">
      <selection activeCell="O36" sqref="O36:O37"/>
    </sheetView>
  </sheetViews>
  <sheetFormatPr defaultRowHeight="12.75" x14ac:dyDescent="0.2"/>
  <cols>
    <col min="1" max="1" width="0.85546875" style="13" customWidth="1"/>
    <col min="2" max="2" width="35.7109375" style="13" bestFit="1" customWidth="1"/>
    <col min="3" max="15" width="11.7109375" style="13" customWidth="1"/>
    <col min="16" max="16384" width="9.140625" style="13"/>
  </cols>
  <sheetData>
    <row r="1" spans="1:15" s="14" customFormat="1" ht="30" customHeight="1" x14ac:dyDescent="0.2">
      <c r="B1" s="30" t="s">
        <v>40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s="15" customFormat="1" ht="12" customHeight="1" x14ac:dyDescent="0.2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s="14" customFormat="1" ht="15.95" customHeight="1" x14ac:dyDescent="0.2">
      <c r="B3" s="16" t="s">
        <v>18</v>
      </c>
      <c r="C3" s="17" t="s">
        <v>9</v>
      </c>
      <c r="D3" s="17" t="s">
        <v>10</v>
      </c>
      <c r="E3" s="17" t="s">
        <v>11</v>
      </c>
      <c r="F3" s="17" t="s">
        <v>12</v>
      </c>
      <c r="G3" s="17" t="s">
        <v>13</v>
      </c>
      <c r="H3" s="17" t="s">
        <v>14</v>
      </c>
      <c r="I3" s="17" t="s">
        <v>15</v>
      </c>
      <c r="J3" s="17" t="s">
        <v>16</v>
      </c>
      <c r="K3" s="17" t="s">
        <v>17</v>
      </c>
      <c r="L3" s="17" t="s">
        <v>2</v>
      </c>
      <c r="M3" s="17" t="s">
        <v>7</v>
      </c>
      <c r="N3" s="17" t="s">
        <v>8</v>
      </c>
      <c r="O3" s="17" t="s">
        <v>35</v>
      </c>
    </row>
    <row r="4" spans="1:15" s="14" customFormat="1" ht="15.95" customHeight="1" x14ac:dyDescent="0.2">
      <c r="B4" s="18" t="s">
        <v>1</v>
      </c>
      <c r="C4" s="10">
        <f t="shared" ref="C4:N4" si="0">IF(SUM(C5:C7)=0,"",SUM(C5:C7))</f>
        <v>1402</v>
      </c>
      <c r="D4" s="10">
        <f t="shared" si="0"/>
        <v>652</v>
      </c>
      <c r="E4" s="10">
        <f t="shared" si="0"/>
        <v>679</v>
      </c>
      <c r="F4" s="10">
        <f t="shared" si="0"/>
        <v>818</v>
      </c>
      <c r="G4" s="10">
        <f t="shared" si="0"/>
        <v>936</v>
      </c>
      <c r="H4" s="10">
        <f t="shared" si="0"/>
        <v>1340</v>
      </c>
      <c r="I4" s="10">
        <f t="shared" si="0"/>
        <v>2714</v>
      </c>
      <c r="J4" s="10">
        <f t="shared" si="0"/>
        <v>340</v>
      </c>
      <c r="K4" s="10">
        <f t="shared" si="0"/>
        <v>2237</v>
      </c>
      <c r="L4" s="10">
        <f t="shared" si="0"/>
        <v>2698</v>
      </c>
      <c r="M4" s="10">
        <f t="shared" si="0"/>
        <v>267</v>
      </c>
      <c r="N4" s="10">
        <f t="shared" si="0"/>
        <v>1695</v>
      </c>
      <c r="O4" s="11" t="s">
        <v>38</v>
      </c>
    </row>
    <row r="5" spans="1:15" s="14" customFormat="1" ht="15.95" customHeight="1" x14ac:dyDescent="0.2">
      <c r="B5" s="1" t="s">
        <v>19</v>
      </c>
      <c r="C5" s="10">
        <v>464</v>
      </c>
      <c r="D5" s="12">
        <f t="shared" ref="D5:N5" si="1">IF(OR(C22=0,D9=""),"",C22)</f>
        <v>189</v>
      </c>
      <c r="E5" s="12">
        <f t="shared" si="1"/>
        <v>210</v>
      </c>
      <c r="F5" s="12">
        <f t="shared" si="1"/>
        <v>275</v>
      </c>
      <c r="G5" s="12">
        <f t="shared" si="1"/>
        <v>283</v>
      </c>
      <c r="H5" s="12">
        <f t="shared" si="1"/>
        <v>510</v>
      </c>
      <c r="I5" s="12">
        <f t="shared" si="1"/>
        <v>1044</v>
      </c>
      <c r="J5" s="12">
        <f t="shared" si="1"/>
        <v>150</v>
      </c>
      <c r="K5" s="12">
        <f t="shared" si="1"/>
        <v>947</v>
      </c>
      <c r="L5" s="12">
        <f t="shared" si="1"/>
        <v>1090</v>
      </c>
      <c r="M5" s="12">
        <f t="shared" si="1"/>
        <v>65</v>
      </c>
      <c r="N5" s="12">
        <f t="shared" si="1"/>
        <v>805</v>
      </c>
      <c r="O5" s="11" t="s">
        <v>38</v>
      </c>
    </row>
    <row r="6" spans="1:15" s="14" customFormat="1" ht="15.95" customHeight="1" x14ac:dyDescent="0.2">
      <c r="B6" s="1" t="s">
        <v>20</v>
      </c>
      <c r="C6" s="10">
        <v>786</v>
      </c>
      <c r="D6" s="12">
        <f t="shared" ref="D6:N6" si="2">IF(OR(C23=0,D9=""),"",C23)</f>
        <v>168</v>
      </c>
      <c r="E6" s="12">
        <f t="shared" si="2"/>
        <v>277</v>
      </c>
      <c r="F6" s="12">
        <f t="shared" si="2"/>
        <v>246</v>
      </c>
      <c r="G6" s="12">
        <f t="shared" si="2"/>
        <v>422</v>
      </c>
      <c r="H6" s="12">
        <f t="shared" si="2"/>
        <v>366</v>
      </c>
      <c r="I6" s="12">
        <f t="shared" si="2"/>
        <v>858</v>
      </c>
      <c r="J6" s="12">
        <f t="shared" si="2"/>
        <v>83</v>
      </c>
      <c r="K6" s="12">
        <f t="shared" si="2"/>
        <v>626</v>
      </c>
      <c r="L6" s="12">
        <f t="shared" si="2"/>
        <v>718</v>
      </c>
      <c r="M6" s="12">
        <f t="shared" si="2"/>
        <v>123</v>
      </c>
      <c r="N6" s="12">
        <f t="shared" si="2"/>
        <v>419</v>
      </c>
      <c r="O6" s="11" t="s">
        <v>38</v>
      </c>
    </row>
    <row r="7" spans="1:15" s="14" customFormat="1" ht="15.95" customHeight="1" x14ac:dyDescent="0.2">
      <c r="B7" s="1" t="s">
        <v>39</v>
      </c>
      <c r="C7" s="10">
        <v>152</v>
      </c>
      <c r="D7" s="12">
        <f t="shared" ref="D7:N7" si="3">IF(OR(C24=0,D9=""),"",C24)</f>
        <v>295</v>
      </c>
      <c r="E7" s="12">
        <f t="shared" si="3"/>
        <v>192</v>
      </c>
      <c r="F7" s="12">
        <f t="shared" si="3"/>
        <v>297</v>
      </c>
      <c r="G7" s="12">
        <f t="shared" si="3"/>
        <v>231</v>
      </c>
      <c r="H7" s="12">
        <f t="shared" si="3"/>
        <v>464</v>
      </c>
      <c r="I7" s="12">
        <f t="shared" si="3"/>
        <v>812</v>
      </c>
      <c r="J7" s="12">
        <f t="shared" si="3"/>
        <v>107</v>
      </c>
      <c r="K7" s="12">
        <f t="shared" si="3"/>
        <v>664</v>
      </c>
      <c r="L7" s="12">
        <f t="shared" si="3"/>
        <v>890</v>
      </c>
      <c r="M7" s="12">
        <f t="shared" si="3"/>
        <v>79</v>
      </c>
      <c r="N7" s="12">
        <f t="shared" si="3"/>
        <v>471</v>
      </c>
      <c r="O7" s="11" t="s">
        <v>38</v>
      </c>
    </row>
    <row r="8" spans="1:15" s="14" customFormat="1" ht="15.95" customHeight="1" x14ac:dyDescent="0.2">
      <c r="B8" s="2" t="s">
        <v>0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s="14" customFormat="1" ht="15.95" customHeight="1" x14ac:dyDescent="0.2">
      <c r="B9" s="18" t="s">
        <v>1</v>
      </c>
      <c r="C9" s="12">
        <f t="shared" ref="C9:O9" si="4">IF(SUM(C10:C13)=0,"",SUM(C10:C13))</f>
        <v>162551</v>
      </c>
      <c r="D9" s="12">
        <f t="shared" si="4"/>
        <v>138086</v>
      </c>
      <c r="E9" s="12">
        <f t="shared" si="4"/>
        <v>164999</v>
      </c>
      <c r="F9" s="12">
        <f t="shared" si="4"/>
        <v>139025</v>
      </c>
      <c r="G9" s="12">
        <f t="shared" si="4"/>
        <v>138659</v>
      </c>
      <c r="H9" s="12">
        <f t="shared" si="4"/>
        <v>146227</v>
      </c>
      <c r="I9" s="12">
        <f t="shared" si="4"/>
        <v>143790</v>
      </c>
      <c r="J9" s="12">
        <f t="shared" si="4"/>
        <v>137033</v>
      </c>
      <c r="K9" s="12">
        <f t="shared" si="4"/>
        <v>133474</v>
      </c>
      <c r="L9" s="12">
        <f t="shared" si="4"/>
        <v>152362</v>
      </c>
      <c r="M9" s="12">
        <f t="shared" si="4"/>
        <v>156099</v>
      </c>
      <c r="N9" s="12">
        <f t="shared" si="4"/>
        <v>156750</v>
      </c>
      <c r="O9" s="12">
        <f t="shared" si="4"/>
        <v>1769055</v>
      </c>
    </row>
    <row r="10" spans="1:15" s="14" customFormat="1" ht="15.95" customHeight="1" x14ac:dyDescent="0.2">
      <c r="B10" s="1" t="s">
        <v>4</v>
      </c>
      <c r="C10" s="12">
        <v>9636</v>
      </c>
      <c r="D10" s="12">
        <v>9001</v>
      </c>
      <c r="E10" s="10">
        <v>11805</v>
      </c>
      <c r="F10" s="10">
        <v>8917</v>
      </c>
      <c r="G10" s="10">
        <v>11173</v>
      </c>
      <c r="H10" s="10">
        <v>13030</v>
      </c>
      <c r="I10" s="10">
        <v>10585</v>
      </c>
      <c r="J10" s="10">
        <v>11546</v>
      </c>
      <c r="K10" s="10">
        <v>12258</v>
      </c>
      <c r="L10" s="10">
        <v>12552</v>
      </c>
      <c r="M10" s="10">
        <v>14444</v>
      </c>
      <c r="N10" s="10">
        <v>16863</v>
      </c>
      <c r="O10" s="12">
        <f>IF(SUM(C10:N10)=0,"",SUM(C10:N10))</f>
        <v>141810</v>
      </c>
    </row>
    <row r="11" spans="1:15" s="14" customFormat="1" ht="15.95" customHeight="1" x14ac:dyDescent="0.2">
      <c r="B11" s="1" t="s">
        <v>3</v>
      </c>
      <c r="C11" s="12">
        <v>101003</v>
      </c>
      <c r="D11" s="12">
        <v>86506</v>
      </c>
      <c r="E11" s="10">
        <v>101744</v>
      </c>
      <c r="F11" s="10">
        <v>86739</v>
      </c>
      <c r="G11" s="10">
        <v>83087</v>
      </c>
      <c r="H11" s="10">
        <v>87826</v>
      </c>
      <c r="I11" s="10">
        <v>88162</v>
      </c>
      <c r="J11" s="10">
        <v>79833</v>
      </c>
      <c r="K11" s="10">
        <v>78148</v>
      </c>
      <c r="L11" s="10">
        <v>91060</v>
      </c>
      <c r="M11" s="10">
        <v>90653</v>
      </c>
      <c r="N11" s="10">
        <v>91341</v>
      </c>
      <c r="O11" s="12">
        <f>IF(SUM(C11:N11)=0,"",SUM(C11:N11))</f>
        <v>1066102</v>
      </c>
    </row>
    <row r="12" spans="1:15" s="14" customFormat="1" ht="15.95" customHeight="1" x14ac:dyDescent="0.2">
      <c r="A12" s="14" t="s">
        <v>36</v>
      </c>
      <c r="B12" s="1" t="s">
        <v>28</v>
      </c>
      <c r="C12" s="12">
        <v>48302</v>
      </c>
      <c r="D12" s="12">
        <v>39249</v>
      </c>
      <c r="E12" s="10">
        <v>47476</v>
      </c>
      <c r="F12" s="10">
        <v>40480</v>
      </c>
      <c r="G12" s="10">
        <v>40524</v>
      </c>
      <c r="H12" s="10">
        <v>40723</v>
      </c>
      <c r="I12" s="10">
        <v>40728</v>
      </c>
      <c r="J12" s="10">
        <v>41115</v>
      </c>
      <c r="K12" s="10">
        <v>38911</v>
      </c>
      <c r="L12" s="10">
        <v>44210</v>
      </c>
      <c r="M12" s="10">
        <v>46389</v>
      </c>
      <c r="N12" s="10">
        <v>42237</v>
      </c>
      <c r="O12" s="12">
        <f>IF(SUM(C12:N12)=0,"",SUM(C12:N12))</f>
        <v>510344</v>
      </c>
    </row>
    <row r="13" spans="1:15" s="14" customFormat="1" ht="15.95" customHeight="1" x14ac:dyDescent="0.2">
      <c r="B13" s="1" t="s">
        <v>37</v>
      </c>
      <c r="C13" s="12">
        <v>3610</v>
      </c>
      <c r="D13" s="12">
        <v>3330</v>
      </c>
      <c r="E13" s="10">
        <v>3974</v>
      </c>
      <c r="F13" s="10">
        <v>2889</v>
      </c>
      <c r="G13" s="10">
        <v>3875</v>
      </c>
      <c r="H13" s="10">
        <v>4648</v>
      </c>
      <c r="I13" s="10">
        <v>4315</v>
      </c>
      <c r="J13" s="10">
        <v>4539</v>
      </c>
      <c r="K13" s="10">
        <v>4157</v>
      </c>
      <c r="L13" s="10">
        <v>4540</v>
      </c>
      <c r="M13" s="10">
        <v>4613</v>
      </c>
      <c r="N13" s="10">
        <v>6309</v>
      </c>
      <c r="O13" s="12">
        <f>IF(SUM(C13:N13)=0,"",SUM(C13:N13))</f>
        <v>50799</v>
      </c>
    </row>
    <row r="14" spans="1:15" s="14" customFormat="1" ht="15.95" customHeight="1" x14ac:dyDescent="0.2">
      <c r="B14" s="2" t="s">
        <v>5</v>
      </c>
      <c r="C14" s="2"/>
      <c r="D14" s="4"/>
      <c r="E14" s="4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15" s="14" customFormat="1" ht="15.95" customHeight="1" x14ac:dyDescent="0.2">
      <c r="B15" s="18" t="s">
        <v>1</v>
      </c>
      <c r="C15" s="12">
        <f t="shared" ref="C15:O15" si="5">IF(SUM(C16:C19)=0,"",SUM(C16:C19))</f>
        <v>163301</v>
      </c>
      <c r="D15" s="12">
        <f t="shared" si="5"/>
        <v>138059</v>
      </c>
      <c r="E15" s="12">
        <f t="shared" si="5"/>
        <v>164860</v>
      </c>
      <c r="F15" s="12">
        <f t="shared" si="5"/>
        <v>138907</v>
      </c>
      <c r="G15" s="12">
        <f t="shared" si="5"/>
        <v>138255</v>
      </c>
      <c r="H15" s="12">
        <f t="shared" si="5"/>
        <v>144853</v>
      </c>
      <c r="I15" s="12">
        <f t="shared" si="5"/>
        <v>146164</v>
      </c>
      <c r="J15" s="12">
        <f t="shared" si="5"/>
        <v>135136</v>
      </c>
      <c r="K15" s="12">
        <f t="shared" si="5"/>
        <v>133013</v>
      </c>
      <c r="L15" s="12">
        <f t="shared" si="5"/>
        <v>154793</v>
      </c>
      <c r="M15" s="12">
        <f t="shared" si="5"/>
        <v>154671</v>
      </c>
      <c r="N15" s="12">
        <f t="shared" si="5"/>
        <v>154562</v>
      </c>
      <c r="O15" s="12">
        <f t="shared" si="5"/>
        <v>1766574</v>
      </c>
    </row>
    <row r="16" spans="1:15" s="14" customFormat="1" ht="15.95" customHeight="1" x14ac:dyDescent="0.2">
      <c r="B16" s="1" t="s">
        <v>4</v>
      </c>
      <c r="C16" s="12">
        <v>9911</v>
      </c>
      <c r="D16" s="12">
        <v>8980</v>
      </c>
      <c r="E16" s="10">
        <v>11740</v>
      </c>
      <c r="F16" s="10">
        <v>8909</v>
      </c>
      <c r="G16" s="10">
        <v>10946</v>
      </c>
      <c r="H16" s="10">
        <v>12496</v>
      </c>
      <c r="I16" s="10">
        <v>11479</v>
      </c>
      <c r="J16" s="10">
        <v>10749</v>
      </c>
      <c r="K16" s="10">
        <v>12115</v>
      </c>
      <c r="L16" s="10">
        <v>13577</v>
      </c>
      <c r="M16" s="10">
        <v>13704</v>
      </c>
      <c r="N16" s="10">
        <v>15321</v>
      </c>
      <c r="O16" s="12">
        <f>IF(SUM(C16:N16)=0,"",SUM(C16:N16))</f>
        <v>139927</v>
      </c>
    </row>
    <row r="17" spans="2:15" s="14" customFormat="1" ht="15.95" customHeight="1" x14ac:dyDescent="0.2">
      <c r="B17" s="1" t="s">
        <v>3</v>
      </c>
      <c r="C17" s="12">
        <v>101621</v>
      </c>
      <c r="D17" s="12">
        <v>86397</v>
      </c>
      <c r="E17" s="10">
        <v>101775</v>
      </c>
      <c r="F17" s="10">
        <v>86563</v>
      </c>
      <c r="G17" s="10">
        <v>83143</v>
      </c>
      <c r="H17" s="10">
        <v>87334</v>
      </c>
      <c r="I17" s="10">
        <v>88937</v>
      </c>
      <c r="J17" s="10">
        <v>79290</v>
      </c>
      <c r="K17" s="10">
        <v>78056</v>
      </c>
      <c r="L17" s="10">
        <v>91655</v>
      </c>
      <c r="M17" s="10">
        <v>90357</v>
      </c>
      <c r="N17" s="10">
        <v>90869</v>
      </c>
      <c r="O17" s="12">
        <f>IF(SUM(C17:N17)=0,"",SUM(C17:N17))</f>
        <v>1065997</v>
      </c>
    </row>
    <row r="18" spans="2:15" s="14" customFormat="1" ht="15.95" customHeight="1" x14ac:dyDescent="0.2">
      <c r="B18" s="1" t="s">
        <v>28</v>
      </c>
      <c r="C18" s="12">
        <v>48159</v>
      </c>
      <c r="D18" s="12">
        <v>39352</v>
      </c>
      <c r="E18" s="10">
        <v>47371</v>
      </c>
      <c r="F18" s="10">
        <v>40546</v>
      </c>
      <c r="G18" s="10">
        <v>40291</v>
      </c>
      <c r="H18" s="10">
        <v>40375</v>
      </c>
      <c r="I18" s="10">
        <v>41433</v>
      </c>
      <c r="J18" s="10">
        <v>40558</v>
      </c>
      <c r="K18" s="10">
        <v>38685</v>
      </c>
      <c r="L18" s="10">
        <v>45021</v>
      </c>
      <c r="M18" s="10">
        <v>45997</v>
      </c>
      <c r="N18" s="10">
        <v>42063</v>
      </c>
      <c r="O18" s="12">
        <f>IF(SUM(C18:N18)=0,"",SUM(C18:N18))</f>
        <v>509851</v>
      </c>
    </row>
    <row r="19" spans="2:15" s="14" customFormat="1" ht="15.95" customHeight="1" x14ac:dyDescent="0.2">
      <c r="B19" s="1" t="s">
        <v>37</v>
      </c>
      <c r="C19" s="12">
        <v>3610</v>
      </c>
      <c r="D19" s="12">
        <v>3330</v>
      </c>
      <c r="E19" s="10">
        <v>3974</v>
      </c>
      <c r="F19" s="10">
        <v>2889</v>
      </c>
      <c r="G19" s="10">
        <v>3875</v>
      </c>
      <c r="H19" s="10">
        <v>4648</v>
      </c>
      <c r="I19" s="10">
        <v>4315</v>
      </c>
      <c r="J19" s="10">
        <v>4539</v>
      </c>
      <c r="K19" s="10">
        <v>4157</v>
      </c>
      <c r="L19" s="10">
        <v>4540</v>
      </c>
      <c r="M19" s="10">
        <v>4613</v>
      </c>
      <c r="N19" s="10">
        <v>6309</v>
      </c>
      <c r="O19" s="12">
        <f>IF(SUM(C19:N19)=0,"",SUM(C19:N19))</f>
        <v>50799</v>
      </c>
    </row>
    <row r="20" spans="2:15" s="14" customFormat="1" ht="15.95" customHeight="1" x14ac:dyDescent="0.2">
      <c r="B20" s="2" t="s">
        <v>6</v>
      </c>
      <c r="C20" s="2"/>
      <c r="D20" s="4"/>
      <c r="E20" s="4"/>
      <c r="F20" s="5"/>
      <c r="G20" s="5"/>
      <c r="H20" s="5"/>
      <c r="I20" s="5"/>
      <c r="J20" s="5"/>
      <c r="K20" s="5"/>
      <c r="L20" s="5"/>
      <c r="M20" s="5"/>
      <c r="N20" s="5"/>
      <c r="O20" s="5"/>
    </row>
    <row r="21" spans="2:15" s="14" customFormat="1" ht="15.95" customHeight="1" x14ac:dyDescent="0.2">
      <c r="B21" s="18" t="s">
        <v>1</v>
      </c>
      <c r="C21" s="12">
        <f t="shared" ref="C21:O21" si="6">IF(SUM(C22:C24)=0,"",SUM(C22:C24))</f>
        <v>652</v>
      </c>
      <c r="D21" s="12">
        <f t="shared" si="6"/>
        <v>679</v>
      </c>
      <c r="E21" s="12">
        <f t="shared" si="6"/>
        <v>818</v>
      </c>
      <c r="F21" s="12">
        <f t="shared" si="6"/>
        <v>936</v>
      </c>
      <c r="G21" s="12">
        <f t="shared" si="6"/>
        <v>1340</v>
      </c>
      <c r="H21" s="12">
        <f t="shared" si="6"/>
        <v>2714</v>
      </c>
      <c r="I21" s="12">
        <f t="shared" si="6"/>
        <v>340</v>
      </c>
      <c r="J21" s="12">
        <f t="shared" si="6"/>
        <v>2237</v>
      </c>
      <c r="K21" s="12">
        <f t="shared" si="6"/>
        <v>2698</v>
      </c>
      <c r="L21" s="12">
        <f t="shared" si="6"/>
        <v>267</v>
      </c>
      <c r="M21" s="12">
        <f t="shared" si="6"/>
        <v>1695</v>
      </c>
      <c r="N21" s="12">
        <f t="shared" si="6"/>
        <v>3883</v>
      </c>
      <c r="O21" s="12">
        <f t="shared" si="6"/>
        <v>3883</v>
      </c>
    </row>
    <row r="22" spans="2:15" s="14" customFormat="1" ht="15.95" customHeight="1" x14ac:dyDescent="0.2">
      <c r="B22" s="1" t="s">
        <v>4</v>
      </c>
      <c r="C22" s="12">
        <f t="shared" ref="C22:N22" si="7">IF(OR(C5="",C10="",C16=""),"",SUM(C5+C10-C16))</f>
        <v>189</v>
      </c>
      <c r="D22" s="12">
        <f t="shared" si="7"/>
        <v>210</v>
      </c>
      <c r="E22" s="12">
        <f t="shared" si="7"/>
        <v>275</v>
      </c>
      <c r="F22" s="12">
        <f t="shared" si="7"/>
        <v>283</v>
      </c>
      <c r="G22" s="12">
        <f t="shared" si="7"/>
        <v>510</v>
      </c>
      <c r="H22" s="12">
        <f t="shared" si="7"/>
        <v>1044</v>
      </c>
      <c r="I22" s="12">
        <f t="shared" si="7"/>
        <v>150</v>
      </c>
      <c r="J22" s="12">
        <f t="shared" si="7"/>
        <v>947</v>
      </c>
      <c r="K22" s="12">
        <f t="shared" si="7"/>
        <v>1090</v>
      </c>
      <c r="L22" s="12">
        <f t="shared" si="7"/>
        <v>65</v>
      </c>
      <c r="M22" s="12">
        <f t="shared" si="7"/>
        <v>805</v>
      </c>
      <c r="N22" s="12">
        <f t="shared" si="7"/>
        <v>2347</v>
      </c>
      <c r="O22" s="12">
        <f>IF(N22="","",N22)</f>
        <v>2347</v>
      </c>
    </row>
    <row r="23" spans="2:15" s="14" customFormat="1" ht="15.95" customHeight="1" x14ac:dyDescent="0.2">
      <c r="B23" s="1" t="s">
        <v>3</v>
      </c>
      <c r="C23" s="12">
        <f t="shared" ref="C23:N24" si="8">IF(OR(C6="",C11="",C17=""),"",SUM(C6+C11-C17))</f>
        <v>168</v>
      </c>
      <c r="D23" s="12">
        <f t="shared" si="8"/>
        <v>277</v>
      </c>
      <c r="E23" s="12">
        <f t="shared" si="8"/>
        <v>246</v>
      </c>
      <c r="F23" s="12">
        <f t="shared" si="8"/>
        <v>422</v>
      </c>
      <c r="G23" s="12">
        <f t="shared" si="8"/>
        <v>366</v>
      </c>
      <c r="H23" s="12">
        <f t="shared" si="8"/>
        <v>858</v>
      </c>
      <c r="I23" s="12">
        <f t="shared" si="8"/>
        <v>83</v>
      </c>
      <c r="J23" s="12">
        <f t="shared" si="8"/>
        <v>626</v>
      </c>
      <c r="K23" s="12">
        <f t="shared" si="8"/>
        <v>718</v>
      </c>
      <c r="L23" s="12">
        <f t="shared" si="8"/>
        <v>123</v>
      </c>
      <c r="M23" s="12">
        <f t="shared" si="8"/>
        <v>419</v>
      </c>
      <c r="N23" s="12">
        <f t="shared" si="8"/>
        <v>891</v>
      </c>
      <c r="O23" s="12">
        <f>IF(N23="","",N23)</f>
        <v>891</v>
      </c>
    </row>
    <row r="24" spans="2:15" s="14" customFormat="1" ht="15.95" customHeight="1" x14ac:dyDescent="0.2">
      <c r="B24" s="1" t="s">
        <v>28</v>
      </c>
      <c r="C24" s="12">
        <f t="shared" si="8"/>
        <v>295</v>
      </c>
      <c r="D24" s="12">
        <f t="shared" si="8"/>
        <v>192</v>
      </c>
      <c r="E24" s="12">
        <f t="shared" si="8"/>
        <v>297</v>
      </c>
      <c r="F24" s="12">
        <f t="shared" si="8"/>
        <v>231</v>
      </c>
      <c r="G24" s="12">
        <f t="shared" si="8"/>
        <v>464</v>
      </c>
      <c r="H24" s="12">
        <f t="shared" si="8"/>
        <v>812</v>
      </c>
      <c r="I24" s="12">
        <f t="shared" si="8"/>
        <v>107</v>
      </c>
      <c r="J24" s="12">
        <f t="shared" si="8"/>
        <v>664</v>
      </c>
      <c r="K24" s="12">
        <f t="shared" si="8"/>
        <v>890</v>
      </c>
      <c r="L24" s="12">
        <f t="shared" si="8"/>
        <v>79</v>
      </c>
      <c r="M24" s="12">
        <f t="shared" si="8"/>
        <v>471</v>
      </c>
      <c r="N24" s="12">
        <f t="shared" si="8"/>
        <v>645</v>
      </c>
      <c r="O24" s="12">
        <f>IF(N24="","",N24)</f>
        <v>645</v>
      </c>
    </row>
    <row r="25" spans="2:15" s="14" customFormat="1" ht="15.95" customHeight="1" x14ac:dyDescent="0.2">
      <c r="B25" s="2" t="s">
        <v>21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2:15" s="14" customFormat="1" ht="15.95" customHeight="1" x14ac:dyDescent="0.2">
      <c r="B26" s="19" t="s">
        <v>23</v>
      </c>
      <c r="C26" s="20">
        <v>0.1</v>
      </c>
      <c r="D26" s="20">
        <v>0.1</v>
      </c>
      <c r="E26" s="21">
        <v>0.1</v>
      </c>
      <c r="F26" s="21">
        <v>0.1</v>
      </c>
      <c r="G26" s="21">
        <v>0.2</v>
      </c>
      <c r="H26" s="21">
        <v>0.3</v>
      </c>
      <c r="I26" s="21">
        <v>0.4</v>
      </c>
      <c r="J26" s="21">
        <v>0.3</v>
      </c>
      <c r="K26" s="21">
        <v>0.4</v>
      </c>
      <c r="L26" s="21">
        <v>0.2</v>
      </c>
      <c r="M26" s="21">
        <v>0.1</v>
      </c>
      <c r="N26" s="21">
        <v>0.4</v>
      </c>
      <c r="O26" s="21">
        <v>0.2</v>
      </c>
    </row>
    <row r="27" spans="2:15" s="14" customFormat="1" ht="15.95" customHeight="1" x14ac:dyDescent="0.2">
      <c r="B27" s="19" t="s">
        <v>22</v>
      </c>
      <c r="C27" s="20">
        <v>0.6</v>
      </c>
      <c r="D27" s="20">
        <v>0.4</v>
      </c>
      <c r="E27" s="21">
        <v>0.4</v>
      </c>
      <c r="F27" s="21">
        <v>0.5</v>
      </c>
      <c r="G27" s="21">
        <v>1.4</v>
      </c>
      <c r="H27" s="21">
        <v>2.4</v>
      </c>
      <c r="I27" s="21">
        <v>3.1</v>
      </c>
      <c r="J27" s="21">
        <v>2.2000000000000002</v>
      </c>
      <c r="K27" s="21">
        <v>3.1</v>
      </c>
      <c r="L27" s="21">
        <v>1.3</v>
      </c>
      <c r="M27" s="21">
        <v>1.1000000000000001</v>
      </c>
      <c r="N27" s="21">
        <v>3.2</v>
      </c>
      <c r="O27" s="21">
        <v>1.6</v>
      </c>
    </row>
    <row r="28" spans="2:15" s="14" customFormat="1" ht="15.95" customHeight="1" x14ac:dyDescent="0.2">
      <c r="B28" s="2" t="s">
        <v>24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2:15" s="14" customFormat="1" ht="15.95" customHeight="1" x14ac:dyDescent="0.2">
      <c r="B29" s="19" t="s">
        <v>25</v>
      </c>
      <c r="C29" s="22">
        <v>0.999</v>
      </c>
      <c r="D29" s="23">
        <v>0.999</v>
      </c>
      <c r="E29" s="24">
        <v>0.999</v>
      </c>
      <c r="F29" s="24">
        <v>0.999</v>
      </c>
      <c r="G29" s="24">
        <v>0.999</v>
      </c>
      <c r="H29" s="24">
        <v>0.999</v>
      </c>
      <c r="I29" s="24">
        <v>0.999</v>
      </c>
      <c r="J29" s="24">
        <v>0.999</v>
      </c>
      <c r="K29" s="24">
        <v>0.999</v>
      </c>
      <c r="L29" s="24">
        <v>0.999</v>
      </c>
      <c r="M29" s="24">
        <v>0.999</v>
      </c>
      <c r="N29" s="24">
        <v>0.999</v>
      </c>
      <c r="O29" s="24">
        <v>0.999</v>
      </c>
    </row>
    <row r="30" spans="2:15" s="14" customFormat="1" ht="15.95" customHeight="1" x14ac:dyDescent="0.2">
      <c r="B30" s="19" t="s">
        <v>26</v>
      </c>
      <c r="C30" s="22">
        <v>0.999</v>
      </c>
      <c r="D30" s="23">
        <v>0.999</v>
      </c>
      <c r="E30" s="24">
        <v>0.999</v>
      </c>
      <c r="F30" s="24">
        <v>0.999</v>
      </c>
      <c r="G30" s="24">
        <v>0.999</v>
      </c>
      <c r="H30" s="24">
        <v>0.999</v>
      </c>
      <c r="I30" s="24">
        <v>0.999</v>
      </c>
      <c r="J30" s="24">
        <v>0.999</v>
      </c>
      <c r="K30" s="24">
        <v>0.999</v>
      </c>
      <c r="L30" s="24">
        <v>0.999</v>
      </c>
      <c r="M30" s="24">
        <v>0.999</v>
      </c>
      <c r="N30" s="24">
        <v>0.999</v>
      </c>
      <c r="O30" s="24">
        <v>0.999</v>
      </c>
    </row>
    <row r="31" spans="2:15" s="14" customFormat="1" ht="15.95" customHeight="1" x14ac:dyDescent="0.2">
      <c r="B31" s="19" t="s">
        <v>27</v>
      </c>
      <c r="C31" s="22">
        <v>1</v>
      </c>
      <c r="D31" s="23">
        <v>1</v>
      </c>
      <c r="E31" s="24">
        <v>1</v>
      </c>
      <c r="F31" s="24">
        <v>1</v>
      </c>
      <c r="G31" s="24">
        <v>1</v>
      </c>
      <c r="H31" s="24">
        <v>1</v>
      </c>
      <c r="I31" s="24">
        <v>1</v>
      </c>
      <c r="J31" s="24">
        <v>1</v>
      </c>
      <c r="K31" s="24">
        <v>1</v>
      </c>
      <c r="L31" s="24">
        <v>1</v>
      </c>
      <c r="M31" s="24">
        <v>1</v>
      </c>
      <c r="N31" s="24">
        <v>1</v>
      </c>
      <c r="O31" s="24">
        <v>1</v>
      </c>
    </row>
    <row r="32" spans="2:15" s="14" customFormat="1" ht="15.95" customHeight="1" x14ac:dyDescent="0.2">
      <c r="B32" s="7" t="s">
        <v>31</v>
      </c>
      <c r="C32" s="8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</row>
    <row r="33" spans="2:15" s="14" customFormat="1" ht="15.95" customHeight="1" x14ac:dyDescent="0.2">
      <c r="B33" s="25" t="s">
        <v>32</v>
      </c>
      <c r="C33" s="26">
        <v>0.86</v>
      </c>
      <c r="D33" s="27">
        <v>0.87</v>
      </c>
      <c r="E33" s="28">
        <v>0.87</v>
      </c>
      <c r="F33" s="28">
        <v>0.89</v>
      </c>
      <c r="G33" s="28">
        <v>0.86</v>
      </c>
      <c r="H33" s="28">
        <v>0.87</v>
      </c>
      <c r="I33" s="28">
        <v>0.88</v>
      </c>
      <c r="J33" s="28">
        <v>0.88</v>
      </c>
      <c r="K33" s="28">
        <v>0.86</v>
      </c>
      <c r="L33" s="28">
        <v>0.86</v>
      </c>
      <c r="M33" s="28">
        <v>0.87</v>
      </c>
      <c r="N33" s="28">
        <v>0.88</v>
      </c>
      <c r="O33" s="28">
        <v>0.87</v>
      </c>
    </row>
    <row r="34" spans="2:15" s="14" customFormat="1" ht="15.95" customHeight="1" x14ac:dyDescent="0.2">
      <c r="B34" s="25" t="s">
        <v>33</v>
      </c>
      <c r="C34" s="26">
        <f t="shared" ref="C34:O34" si="9">IF(C33="","",1-C33)</f>
        <v>0.14000000000000001</v>
      </c>
      <c r="D34" s="26">
        <f t="shared" si="9"/>
        <v>0.13</v>
      </c>
      <c r="E34" s="26">
        <f t="shared" si="9"/>
        <v>0.13</v>
      </c>
      <c r="F34" s="26">
        <f t="shared" si="9"/>
        <v>0.10999999999999999</v>
      </c>
      <c r="G34" s="26">
        <f t="shared" si="9"/>
        <v>0.14000000000000001</v>
      </c>
      <c r="H34" s="26">
        <f t="shared" si="9"/>
        <v>0.13</v>
      </c>
      <c r="I34" s="26">
        <f t="shared" si="9"/>
        <v>0.12</v>
      </c>
      <c r="J34" s="26">
        <f t="shared" si="9"/>
        <v>0.12</v>
      </c>
      <c r="K34" s="26">
        <f t="shared" si="9"/>
        <v>0.14000000000000001</v>
      </c>
      <c r="L34" s="26">
        <f t="shared" si="9"/>
        <v>0.14000000000000001</v>
      </c>
      <c r="M34" s="26">
        <f t="shared" si="9"/>
        <v>0.13</v>
      </c>
      <c r="N34" s="26">
        <f t="shared" si="9"/>
        <v>0.12</v>
      </c>
      <c r="O34" s="26">
        <f t="shared" si="9"/>
        <v>0.13</v>
      </c>
    </row>
    <row r="35" spans="2:15" s="14" customFormat="1" ht="15.95" customHeight="1" x14ac:dyDescent="0.2">
      <c r="B35" s="2" t="s">
        <v>29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</row>
    <row r="36" spans="2:15" s="14" customFormat="1" ht="15.95" customHeight="1" x14ac:dyDescent="0.2">
      <c r="B36" s="19" t="s">
        <v>30</v>
      </c>
      <c r="C36" s="12">
        <v>14990164</v>
      </c>
      <c r="D36" s="12">
        <v>10553827</v>
      </c>
      <c r="E36" s="10">
        <v>12929490</v>
      </c>
      <c r="F36" s="10">
        <v>12669777</v>
      </c>
      <c r="G36" s="10">
        <v>15604327</v>
      </c>
      <c r="H36" s="10">
        <v>17003817</v>
      </c>
      <c r="I36" s="10">
        <v>18259632</v>
      </c>
      <c r="J36" s="10">
        <v>13115686</v>
      </c>
      <c r="K36" s="10">
        <v>18396786</v>
      </c>
      <c r="L36" s="10">
        <v>18182473</v>
      </c>
      <c r="M36" s="10">
        <v>15515978</v>
      </c>
      <c r="N36" s="10">
        <v>17153118</v>
      </c>
      <c r="O36" s="12">
        <f>IF(SUM(C36:N36)=0,"",SUM(C36:N36))</f>
        <v>184375075</v>
      </c>
    </row>
    <row r="37" spans="2:15" s="14" customFormat="1" ht="15.95" customHeight="1" x14ac:dyDescent="0.2">
      <c r="B37" s="19" t="s">
        <v>34</v>
      </c>
      <c r="C37" s="12">
        <v>4579351</v>
      </c>
      <c r="D37" s="12">
        <v>4268062</v>
      </c>
      <c r="E37" s="10">
        <v>4825020</v>
      </c>
      <c r="F37" s="10">
        <v>4629262</v>
      </c>
      <c r="G37" s="10">
        <v>4815822</v>
      </c>
      <c r="H37" s="10">
        <v>4451300</v>
      </c>
      <c r="I37" s="10">
        <v>4327993</v>
      </c>
      <c r="J37" s="10">
        <v>4811620</v>
      </c>
      <c r="K37" s="10">
        <v>6095434</v>
      </c>
      <c r="L37" s="10">
        <v>9379217</v>
      </c>
      <c r="M37" s="10">
        <v>6590691</v>
      </c>
      <c r="N37" s="10">
        <v>4280305</v>
      </c>
      <c r="O37" s="12">
        <f>IF(SUM(C37:N37)=0,"",SUM(C37:N37))</f>
        <v>63054077</v>
      </c>
    </row>
  </sheetData>
  <mergeCells count="1">
    <mergeCell ref="B1:O1"/>
  </mergeCells>
  <pageMargins left="0.39370078740157483" right="0.39370078740157483" top="0.98425196850393704" bottom="0.98425196850393704" header="0" footer="0"/>
  <pageSetup paperSize="9" scale="7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7"/>
  <sheetViews>
    <sheetView zoomScale="90" zoomScaleNormal="90" workbookViewId="0">
      <selection activeCell="O26" sqref="O26"/>
    </sheetView>
  </sheetViews>
  <sheetFormatPr defaultRowHeight="12.75" x14ac:dyDescent="0.2"/>
  <cols>
    <col min="1" max="1" width="0.85546875" style="13" customWidth="1"/>
    <col min="2" max="2" width="35.7109375" style="13" bestFit="1" customWidth="1"/>
    <col min="3" max="15" width="11.7109375" style="13" customWidth="1"/>
    <col min="16" max="16384" width="9.140625" style="13"/>
  </cols>
  <sheetData>
    <row r="1" spans="1:15" s="14" customFormat="1" ht="30" customHeight="1" x14ac:dyDescent="0.2">
      <c r="B1" s="30" t="s">
        <v>41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s="15" customFormat="1" ht="12" customHeight="1" x14ac:dyDescent="0.2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s="14" customFormat="1" ht="15.95" customHeight="1" x14ac:dyDescent="0.2">
      <c r="B3" s="16" t="s">
        <v>18</v>
      </c>
      <c r="C3" s="17" t="s">
        <v>9</v>
      </c>
      <c r="D3" s="17" t="s">
        <v>10</v>
      </c>
      <c r="E3" s="17" t="s">
        <v>11</v>
      </c>
      <c r="F3" s="17" t="s">
        <v>12</v>
      </c>
      <c r="G3" s="17" t="s">
        <v>13</v>
      </c>
      <c r="H3" s="17" t="s">
        <v>14</v>
      </c>
      <c r="I3" s="17" t="s">
        <v>15</v>
      </c>
      <c r="J3" s="17" t="s">
        <v>16</v>
      </c>
      <c r="K3" s="17" t="s">
        <v>17</v>
      </c>
      <c r="L3" s="17" t="s">
        <v>2</v>
      </c>
      <c r="M3" s="17" t="s">
        <v>7</v>
      </c>
      <c r="N3" s="17" t="s">
        <v>8</v>
      </c>
      <c r="O3" s="17" t="s">
        <v>35</v>
      </c>
    </row>
    <row r="4" spans="1:15" s="14" customFormat="1" ht="15.95" customHeight="1" x14ac:dyDescent="0.2">
      <c r="B4" s="18" t="s">
        <v>1</v>
      </c>
      <c r="C4" s="10">
        <f t="shared" ref="C4:N4" si="0">IF(SUM(C5:C7)=0,"",SUM(C5:C7))</f>
        <v>303</v>
      </c>
      <c r="D4" s="10">
        <f t="shared" si="0"/>
        <v>778</v>
      </c>
      <c r="E4" s="10">
        <f t="shared" si="0"/>
        <v>1551</v>
      </c>
      <c r="F4" s="10">
        <f t="shared" si="0"/>
        <v>2115</v>
      </c>
      <c r="G4" s="10">
        <f t="shared" si="0"/>
        <v>1830</v>
      </c>
      <c r="H4" s="10">
        <f t="shared" si="0"/>
        <v>1175</v>
      </c>
      <c r="I4" s="10">
        <f t="shared" si="0"/>
        <v>1452</v>
      </c>
      <c r="J4" s="10">
        <f t="shared" si="0"/>
        <v>319</v>
      </c>
      <c r="K4" s="10">
        <f t="shared" si="0"/>
        <v>2387</v>
      </c>
      <c r="L4" s="10">
        <f t="shared" si="0"/>
        <v>837</v>
      </c>
      <c r="M4" s="10">
        <f t="shared" si="0"/>
        <v>420</v>
      </c>
      <c r="N4" s="10">
        <f t="shared" si="0"/>
        <v>1107</v>
      </c>
      <c r="O4" s="11" t="s">
        <v>38</v>
      </c>
    </row>
    <row r="5" spans="1:15" s="14" customFormat="1" ht="15.95" customHeight="1" x14ac:dyDescent="0.2">
      <c r="B5" s="1" t="s">
        <v>19</v>
      </c>
      <c r="C5" s="10">
        <v>220</v>
      </c>
      <c r="D5" s="12">
        <f t="shared" ref="D5:N5" si="1">IF(OR(C22=0,D9=""),"",C22)</f>
        <v>350</v>
      </c>
      <c r="E5" s="12">
        <f t="shared" si="1"/>
        <v>678</v>
      </c>
      <c r="F5" s="12">
        <f t="shared" si="1"/>
        <v>831</v>
      </c>
      <c r="G5" s="12">
        <f t="shared" si="1"/>
        <v>877</v>
      </c>
      <c r="H5" s="12">
        <f t="shared" si="1"/>
        <v>562</v>
      </c>
      <c r="I5" s="12">
        <f t="shared" si="1"/>
        <v>647</v>
      </c>
      <c r="J5" s="12">
        <f t="shared" si="1"/>
        <v>60</v>
      </c>
      <c r="K5" s="12">
        <f t="shared" si="1"/>
        <v>718</v>
      </c>
      <c r="L5" s="12">
        <f t="shared" si="1"/>
        <v>240</v>
      </c>
      <c r="M5" s="12">
        <f t="shared" si="1"/>
        <v>38</v>
      </c>
      <c r="N5" s="12">
        <f t="shared" si="1"/>
        <v>300</v>
      </c>
      <c r="O5" s="11" t="s">
        <v>38</v>
      </c>
    </row>
    <row r="6" spans="1:15" s="14" customFormat="1" ht="15.95" customHeight="1" x14ac:dyDescent="0.2">
      <c r="B6" s="1" t="s">
        <v>20</v>
      </c>
      <c r="C6" s="10">
        <v>49</v>
      </c>
      <c r="D6" s="12">
        <f t="shared" ref="D6:N6" si="2">IF(OR(C23=0,D9=""),"",C23)</f>
        <v>104</v>
      </c>
      <c r="E6" s="12">
        <f t="shared" si="2"/>
        <v>423</v>
      </c>
      <c r="F6" s="12">
        <f t="shared" si="2"/>
        <v>610</v>
      </c>
      <c r="G6" s="12">
        <f t="shared" si="2"/>
        <v>429</v>
      </c>
      <c r="H6" s="12">
        <f t="shared" si="2"/>
        <v>271</v>
      </c>
      <c r="I6" s="12">
        <f t="shared" si="2"/>
        <v>396</v>
      </c>
      <c r="J6" s="12">
        <f t="shared" si="2"/>
        <v>205</v>
      </c>
      <c r="K6" s="12">
        <f t="shared" si="2"/>
        <v>990</v>
      </c>
      <c r="L6" s="12">
        <f t="shared" si="2"/>
        <v>378</v>
      </c>
      <c r="M6" s="12">
        <f t="shared" si="2"/>
        <v>215</v>
      </c>
      <c r="N6" s="12">
        <f t="shared" si="2"/>
        <v>423</v>
      </c>
      <c r="O6" s="11" t="s">
        <v>38</v>
      </c>
    </row>
    <row r="7" spans="1:15" s="14" customFormat="1" ht="15.95" customHeight="1" x14ac:dyDescent="0.2">
      <c r="B7" s="1" t="s">
        <v>39</v>
      </c>
      <c r="C7" s="10">
        <v>34</v>
      </c>
      <c r="D7" s="12">
        <f t="shared" ref="D7:N7" si="3">IF(OR(C24=0,D9=""),"",C24)</f>
        <v>324</v>
      </c>
      <c r="E7" s="12">
        <f t="shared" si="3"/>
        <v>450</v>
      </c>
      <c r="F7" s="12">
        <f t="shared" si="3"/>
        <v>674</v>
      </c>
      <c r="G7" s="12">
        <f t="shared" si="3"/>
        <v>524</v>
      </c>
      <c r="H7" s="12">
        <f t="shared" si="3"/>
        <v>342</v>
      </c>
      <c r="I7" s="12">
        <f t="shared" si="3"/>
        <v>409</v>
      </c>
      <c r="J7" s="12">
        <f t="shared" si="3"/>
        <v>54</v>
      </c>
      <c r="K7" s="12">
        <f t="shared" si="3"/>
        <v>679</v>
      </c>
      <c r="L7" s="12">
        <f t="shared" si="3"/>
        <v>219</v>
      </c>
      <c r="M7" s="12">
        <f t="shared" si="3"/>
        <v>167</v>
      </c>
      <c r="N7" s="12">
        <f t="shared" si="3"/>
        <v>384</v>
      </c>
      <c r="O7" s="11" t="s">
        <v>38</v>
      </c>
    </row>
    <row r="8" spans="1:15" s="14" customFormat="1" ht="15.95" customHeight="1" x14ac:dyDescent="0.2">
      <c r="B8" s="2" t="s">
        <v>0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s="14" customFormat="1" ht="15.95" customHeight="1" x14ac:dyDescent="0.2">
      <c r="B9" s="18" t="s">
        <v>1</v>
      </c>
      <c r="C9" s="12">
        <f t="shared" ref="C9:O9" si="4">IF(SUM(C10:C13)=0,"",SUM(C10:C13))</f>
        <v>173207</v>
      </c>
      <c r="D9" s="12">
        <f t="shared" si="4"/>
        <v>160936</v>
      </c>
      <c r="E9" s="12">
        <f t="shared" si="4"/>
        <v>224409</v>
      </c>
      <c r="F9" s="12">
        <f t="shared" si="4"/>
        <v>201657</v>
      </c>
      <c r="G9" s="12">
        <f t="shared" si="4"/>
        <v>183318</v>
      </c>
      <c r="H9" s="12">
        <f t="shared" si="4"/>
        <v>201653</v>
      </c>
      <c r="I9" s="12">
        <f t="shared" si="4"/>
        <v>217358</v>
      </c>
      <c r="J9" s="12">
        <f t="shared" si="4"/>
        <v>185892</v>
      </c>
      <c r="K9" s="12">
        <f t="shared" si="4"/>
        <v>188627</v>
      </c>
      <c r="L9" s="12">
        <f t="shared" si="4"/>
        <v>206872</v>
      </c>
      <c r="M9" s="12">
        <f t="shared" si="4"/>
        <v>212862</v>
      </c>
      <c r="N9" s="12">
        <f t="shared" si="4"/>
        <v>166721</v>
      </c>
      <c r="O9" s="12">
        <f t="shared" si="4"/>
        <v>2323512</v>
      </c>
    </row>
    <row r="10" spans="1:15" s="14" customFormat="1" ht="15.95" customHeight="1" x14ac:dyDescent="0.2">
      <c r="B10" s="1" t="s">
        <v>4</v>
      </c>
      <c r="C10" s="12">
        <v>14763</v>
      </c>
      <c r="D10" s="12">
        <v>12504</v>
      </c>
      <c r="E10" s="10">
        <v>14903</v>
      </c>
      <c r="F10" s="10">
        <v>12213</v>
      </c>
      <c r="G10" s="10">
        <v>13453</v>
      </c>
      <c r="H10" s="10">
        <v>14322</v>
      </c>
      <c r="I10" s="10">
        <v>11550</v>
      </c>
      <c r="J10" s="10">
        <v>11886</v>
      </c>
      <c r="K10" s="10">
        <v>12889</v>
      </c>
      <c r="L10" s="10">
        <v>10719</v>
      </c>
      <c r="M10" s="10">
        <v>10522</v>
      </c>
      <c r="N10" s="10">
        <v>10161</v>
      </c>
      <c r="O10" s="12">
        <f>IF(SUM(C10:N10)=0,"",SUM(C10:N10))</f>
        <v>149885</v>
      </c>
    </row>
    <row r="11" spans="1:15" s="14" customFormat="1" ht="15.95" customHeight="1" x14ac:dyDescent="0.2">
      <c r="B11" s="1" t="s">
        <v>3</v>
      </c>
      <c r="C11" s="12">
        <v>109507</v>
      </c>
      <c r="D11" s="12">
        <v>103470</v>
      </c>
      <c r="E11" s="10">
        <v>146632</v>
      </c>
      <c r="F11" s="10">
        <v>128765</v>
      </c>
      <c r="G11" s="10">
        <v>115461</v>
      </c>
      <c r="H11" s="10">
        <v>130504</v>
      </c>
      <c r="I11" s="10">
        <v>142400</v>
      </c>
      <c r="J11" s="10">
        <v>114645</v>
      </c>
      <c r="K11" s="10">
        <v>120174</v>
      </c>
      <c r="L11" s="10">
        <v>135262</v>
      </c>
      <c r="M11" s="10">
        <v>137244</v>
      </c>
      <c r="N11" s="10">
        <v>105356</v>
      </c>
      <c r="O11" s="12">
        <f>IF(SUM(C11:N11)=0,"",SUM(C11:N11))</f>
        <v>1489420</v>
      </c>
    </row>
    <row r="12" spans="1:15" s="14" customFormat="1" ht="15.95" customHeight="1" x14ac:dyDescent="0.2">
      <c r="A12" s="14" t="s">
        <v>36</v>
      </c>
      <c r="B12" s="1" t="s">
        <v>28</v>
      </c>
      <c r="C12" s="12">
        <v>45643</v>
      </c>
      <c r="D12" s="12">
        <v>41866</v>
      </c>
      <c r="E12" s="10">
        <v>59181</v>
      </c>
      <c r="F12" s="10">
        <v>57704</v>
      </c>
      <c r="G12" s="10">
        <v>51214</v>
      </c>
      <c r="H12" s="10">
        <v>53254</v>
      </c>
      <c r="I12" s="10">
        <v>60475</v>
      </c>
      <c r="J12" s="10">
        <v>56282</v>
      </c>
      <c r="K12" s="10">
        <v>51794</v>
      </c>
      <c r="L12" s="10">
        <v>57346</v>
      </c>
      <c r="M12" s="10">
        <v>61612</v>
      </c>
      <c r="N12" s="10">
        <v>48085</v>
      </c>
      <c r="O12" s="12">
        <f>IF(SUM(C12:N12)=0,"",SUM(C12:N12))</f>
        <v>644456</v>
      </c>
    </row>
    <row r="13" spans="1:15" s="14" customFormat="1" ht="15.95" customHeight="1" x14ac:dyDescent="0.2">
      <c r="B13" s="1" t="s">
        <v>37</v>
      </c>
      <c r="C13" s="12">
        <v>3294</v>
      </c>
      <c r="D13" s="12">
        <v>3096</v>
      </c>
      <c r="E13" s="10">
        <v>3693</v>
      </c>
      <c r="F13" s="10">
        <v>2975</v>
      </c>
      <c r="G13" s="10">
        <v>3190</v>
      </c>
      <c r="H13" s="10">
        <v>3573</v>
      </c>
      <c r="I13" s="10">
        <v>2933</v>
      </c>
      <c r="J13" s="10">
        <v>3079</v>
      </c>
      <c r="K13" s="10">
        <v>3770</v>
      </c>
      <c r="L13" s="10">
        <v>3545</v>
      </c>
      <c r="M13" s="10">
        <v>3484</v>
      </c>
      <c r="N13" s="10">
        <v>3119</v>
      </c>
      <c r="O13" s="12">
        <f>IF(SUM(C13:N13)=0,"",SUM(C13:N13))</f>
        <v>39751</v>
      </c>
    </row>
    <row r="14" spans="1:15" s="14" customFormat="1" ht="15.95" customHeight="1" x14ac:dyDescent="0.2">
      <c r="B14" s="2" t="s">
        <v>5</v>
      </c>
      <c r="C14" s="2"/>
      <c r="D14" s="4"/>
      <c r="E14" s="4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15" s="14" customFormat="1" ht="15.95" customHeight="1" x14ac:dyDescent="0.2">
      <c r="B15" s="18" t="s">
        <v>1</v>
      </c>
      <c r="C15" s="12">
        <f t="shared" ref="C15:O15" si="5">IF(SUM(C16:C19)=0,"",SUM(C16:C19))</f>
        <v>172732</v>
      </c>
      <c r="D15" s="12">
        <f t="shared" si="5"/>
        <v>160163</v>
      </c>
      <c r="E15" s="12">
        <f t="shared" si="5"/>
        <v>223845</v>
      </c>
      <c r="F15" s="12">
        <f t="shared" si="5"/>
        <v>201942</v>
      </c>
      <c r="G15" s="12">
        <f t="shared" si="5"/>
        <v>183973</v>
      </c>
      <c r="H15" s="12">
        <f t="shared" si="5"/>
        <v>201376</v>
      </c>
      <c r="I15" s="12">
        <f t="shared" si="5"/>
        <v>218491</v>
      </c>
      <c r="J15" s="12">
        <f t="shared" si="5"/>
        <v>183824</v>
      </c>
      <c r="K15" s="12">
        <f t="shared" si="5"/>
        <v>190177</v>
      </c>
      <c r="L15" s="12">
        <f t="shared" si="5"/>
        <v>207289</v>
      </c>
      <c r="M15" s="12">
        <f t="shared" si="5"/>
        <v>212175</v>
      </c>
      <c r="N15" s="12">
        <f t="shared" si="5"/>
        <v>166608</v>
      </c>
      <c r="O15" s="12">
        <f t="shared" si="5"/>
        <v>2322595</v>
      </c>
    </row>
    <row r="16" spans="1:15" s="14" customFormat="1" ht="15.95" customHeight="1" x14ac:dyDescent="0.2">
      <c r="B16" s="1" t="s">
        <v>4</v>
      </c>
      <c r="C16" s="12">
        <v>14633</v>
      </c>
      <c r="D16" s="12">
        <v>12176</v>
      </c>
      <c r="E16" s="10">
        <v>14750</v>
      </c>
      <c r="F16" s="10">
        <v>12167</v>
      </c>
      <c r="G16" s="10">
        <v>13768</v>
      </c>
      <c r="H16" s="10">
        <v>14237</v>
      </c>
      <c r="I16" s="10">
        <v>12137</v>
      </c>
      <c r="J16" s="10">
        <v>11228</v>
      </c>
      <c r="K16" s="10">
        <v>13367</v>
      </c>
      <c r="L16" s="10">
        <v>10921</v>
      </c>
      <c r="M16" s="10">
        <v>10260</v>
      </c>
      <c r="N16" s="10">
        <v>10103</v>
      </c>
      <c r="O16" s="12">
        <f>IF(SUM(C16:N16)=0,"",SUM(C16:N16))</f>
        <v>149747</v>
      </c>
    </row>
    <row r="17" spans="2:15" s="14" customFormat="1" ht="15.95" customHeight="1" x14ac:dyDescent="0.2">
      <c r="B17" s="1" t="s">
        <v>3</v>
      </c>
      <c r="C17" s="12">
        <v>109452</v>
      </c>
      <c r="D17" s="12">
        <v>103151</v>
      </c>
      <c r="E17" s="10">
        <v>146445</v>
      </c>
      <c r="F17" s="10">
        <v>128946</v>
      </c>
      <c r="G17" s="10">
        <v>115619</v>
      </c>
      <c r="H17" s="10">
        <v>130379</v>
      </c>
      <c r="I17" s="10">
        <v>142591</v>
      </c>
      <c r="J17" s="10">
        <v>113860</v>
      </c>
      <c r="K17" s="10">
        <v>120786</v>
      </c>
      <c r="L17" s="10">
        <v>135425</v>
      </c>
      <c r="M17" s="10">
        <v>137036</v>
      </c>
      <c r="N17" s="10">
        <v>104997</v>
      </c>
      <c r="O17" s="12">
        <f>IF(SUM(C17:N17)=0,"",SUM(C17:N17))</f>
        <v>1488687</v>
      </c>
    </row>
    <row r="18" spans="2:15" s="14" customFormat="1" ht="15.95" customHeight="1" x14ac:dyDescent="0.2">
      <c r="B18" s="1" t="s">
        <v>28</v>
      </c>
      <c r="C18" s="12">
        <v>45353</v>
      </c>
      <c r="D18" s="12">
        <v>41740</v>
      </c>
      <c r="E18" s="10">
        <v>58957</v>
      </c>
      <c r="F18" s="10">
        <v>57854</v>
      </c>
      <c r="G18" s="10">
        <v>51396</v>
      </c>
      <c r="H18" s="10">
        <v>53187</v>
      </c>
      <c r="I18" s="10">
        <v>60830</v>
      </c>
      <c r="J18" s="10">
        <v>55657</v>
      </c>
      <c r="K18" s="10">
        <v>52254</v>
      </c>
      <c r="L18" s="10">
        <v>57398</v>
      </c>
      <c r="M18" s="10">
        <v>61395</v>
      </c>
      <c r="N18" s="10">
        <v>48389</v>
      </c>
      <c r="O18" s="12">
        <f>IF(SUM(C18:N18)=0,"",SUM(C18:N18))</f>
        <v>644410</v>
      </c>
    </row>
    <row r="19" spans="2:15" s="14" customFormat="1" ht="15.95" customHeight="1" x14ac:dyDescent="0.2">
      <c r="B19" s="1" t="s">
        <v>37</v>
      </c>
      <c r="C19" s="12">
        <v>3294</v>
      </c>
      <c r="D19" s="12">
        <v>3096</v>
      </c>
      <c r="E19" s="10">
        <v>3693</v>
      </c>
      <c r="F19" s="10">
        <v>2975</v>
      </c>
      <c r="G19" s="10">
        <v>3190</v>
      </c>
      <c r="H19" s="10">
        <v>3573</v>
      </c>
      <c r="I19" s="10">
        <v>2933</v>
      </c>
      <c r="J19" s="10">
        <v>3079</v>
      </c>
      <c r="K19" s="10">
        <v>3770</v>
      </c>
      <c r="L19" s="10">
        <v>3545</v>
      </c>
      <c r="M19" s="10">
        <v>3484</v>
      </c>
      <c r="N19" s="10">
        <v>3119</v>
      </c>
      <c r="O19" s="12">
        <f>IF(SUM(C19:N19)=0,"",SUM(C19:N19))</f>
        <v>39751</v>
      </c>
    </row>
    <row r="20" spans="2:15" s="14" customFormat="1" ht="15.95" customHeight="1" x14ac:dyDescent="0.2">
      <c r="B20" s="2" t="s">
        <v>6</v>
      </c>
      <c r="C20" s="2"/>
      <c r="D20" s="4"/>
      <c r="E20" s="4"/>
      <c r="F20" s="5"/>
      <c r="G20" s="5"/>
      <c r="H20" s="5"/>
      <c r="I20" s="5"/>
      <c r="J20" s="5"/>
      <c r="K20" s="5"/>
      <c r="L20" s="5"/>
      <c r="M20" s="5"/>
      <c r="N20" s="5"/>
      <c r="O20" s="5"/>
    </row>
    <row r="21" spans="2:15" s="14" customFormat="1" ht="15.95" customHeight="1" x14ac:dyDescent="0.2">
      <c r="B21" s="18" t="s">
        <v>1</v>
      </c>
      <c r="C21" s="12">
        <f t="shared" ref="C21:O21" si="6">IF(SUM(C22:C24)=0,"",SUM(C22:C24))</f>
        <v>778</v>
      </c>
      <c r="D21" s="12">
        <f t="shared" si="6"/>
        <v>1551</v>
      </c>
      <c r="E21" s="12">
        <f t="shared" si="6"/>
        <v>2115</v>
      </c>
      <c r="F21" s="12">
        <f t="shared" si="6"/>
        <v>1830</v>
      </c>
      <c r="G21" s="12">
        <f t="shared" si="6"/>
        <v>1175</v>
      </c>
      <c r="H21" s="12">
        <f t="shared" si="6"/>
        <v>1452</v>
      </c>
      <c r="I21" s="12">
        <f t="shared" si="6"/>
        <v>319</v>
      </c>
      <c r="J21" s="12">
        <f t="shared" si="6"/>
        <v>2387</v>
      </c>
      <c r="K21" s="12">
        <f t="shared" si="6"/>
        <v>837</v>
      </c>
      <c r="L21" s="12">
        <f t="shared" si="6"/>
        <v>420</v>
      </c>
      <c r="M21" s="12">
        <f t="shared" si="6"/>
        <v>1107</v>
      </c>
      <c r="N21" s="12">
        <f t="shared" si="6"/>
        <v>1220</v>
      </c>
      <c r="O21" s="12">
        <f t="shared" si="6"/>
        <v>1220</v>
      </c>
    </row>
    <row r="22" spans="2:15" s="14" customFormat="1" ht="15.95" customHeight="1" x14ac:dyDescent="0.2">
      <c r="B22" s="1" t="s">
        <v>4</v>
      </c>
      <c r="C22" s="12">
        <f t="shared" ref="C22:N22" si="7">IF(OR(C5="",C10="",C16=""),"",SUM(C5+C10-C16))</f>
        <v>350</v>
      </c>
      <c r="D22" s="12">
        <f t="shared" si="7"/>
        <v>678</v>
      </c>
      <c r="E22" s="12">
        <f t="shared" si="7"/>
        <v>831</v>
      </c>
      <c r="F22" s="12">
        <f t="shared" si="7"/>
        <v>877</v>
      </c>
      <c r="G22" s="12">
        <f t="shared" si="7"/>
        <v>562</v>
      </c>
      <c r="H22" s="12">
        <f t="shared" si="7"/>
        <v>647</v>
      </c>
      <c r="I22" s="12">
        <f t="shared" si="7"/>
        <v>60</v>
      </c>
      <c r="J22" s="12">
        <f t="shared" si="7"/>
        <v>718</v>
      </c>
      <c r="K22" s="12">
        <f t="shared" si="7"/>
        <v>240</v>
      </c>
      <c r="L22" s="12">
        <f t="shared" si="7"/>
        <v>38</v>
      </c>
      <c r="M22" s="12">
        <f t="shared" si="7"/>
        <v>300</v>
      </c>
      <c r="N22" s="12">
        <f t="shared" si="7"/>
        <v>358</v>
      </c>
      <c r="O22" s="12">
        <f>IF(N22="","",N22)</f>
        <v>358</v>
      </c>
    </row>
    <row r="23" spans="2:15" s="14" customFormat="1" ht="15.95" customHeight="1" x14ac:dyDescent="0.2">
      <c r="B23" s="1" t="s">
        <v>3</v>
      </c>
      <c r="C23" s="12">
        <f t="shared" ref="C23:N23" si="8">IF(OR(C6="",C11="",C17=""),"",SUM(C6+C11-C17))</f>
        <v>104</v>
      </c>
      <c r="D23" s="12">
        <f t="shared" si="8"/>
        <v>423</v>
      </c>
      <c r="E23" s="12">
        <f t="shared" si="8"/>
        <v>610</v>
      </c>
      <c r="F23" s="12">
        <f t="shared" si="8"/>
        <v>429</v>
      </c>
      <c r="G23" s="12">
        <f t="shared" si="8"/>
        <v>271</v>
      </c>
      <c r="H23" s="12">
        <f t="shared" si="8"/>
        <v>396</v>
      </c>
      <c r="I23" s="12">
        <f t="shared" si="8"/>
        <v>205</v>
      </c>
      <c r="J23" s="12">
        <f t="shared" si="8"/>
        <v>990</v>
      </c>
      <c r="K23" s="12">
        <f t="shared" si="8"/>
        <v>378</v>
      </c>
      <c r="L23" s="12">
        <f t="shared" si="8"/>
        <v>215</v>
      </c>
      <c r="M23" s="12">
        <f t="shared" si="8"/>
        <v>423</v>
      </c>
      <c r="N23" s="12">
        <f t="shared" si="8"/>
        <v>782</v>
      </c>
      <c r="O23" s="12">
        <f>IF(N23="","",N23)</f>
        <v>782</v>
      </c>
    </row>
    <row r="24" spans="2:15" s="14" customFormat="1" ht="15.95" customHeight="1" x14ac:dyDescent="0.2">
      <c r="B24" s="1" t="s">
        <v>28</v>
      </c>
      <c r="C24" s="12">
        <f t="shared" ref="C24:N24" si="9">IF(OR(C7="",C12="",C18=""),"",SUM(C7+C12-C18))</f>
        <v>324</v>
      </c>
      <c r="D24" s="12">
        <f t="shared" si="9"/>
        <v>450</v>
      </c>
      <c r="E24" s="12">
        <f t="shared" si="9"/>
        <v>674</v>
      </c>
      <c r="F24" s="12">
        <f t="shared" si="9"/>
        <v>524</v>
      </c>
      <c r="G24" s="12">
        <f t="shared" si="9"/>
        <v>342</v>
      </c>
      <c r="H24" s="12">
        <f t="shared" si="9"/>
        <v>409</v>
      </c>
      <c r="I24" s="12">
        <f t="shared" si="9"/>
        <v>54</v>
      </c>
      <c r="J24" s="12">
        <f t="shared" si="9"/>
        <v>679</v>
      </c>
      <c r="K24" s="12">
        <f t="shared" si="9"/>
        <v>219</v>
      </c>
      <c r="L24" s="12">
        <f t="shared" si="9"/>
        <v>167</v>
      </c>
      <c r="M24" s="12">
        <f t="shared" si="9"/>
        <v>384</v>
      </c>
      <c r="N24" s="12">
        <f t="shared" si="9"/>
        <v>80</v>
      </c>
      <c r="O24" s="12">
        <f>IF(N24="","",N24)</f>
        <v>80</v>
      </c>
    </row>
    <row r="25" spans="2:15" s="14" customFormat="1" ht="15.95" customHeight="1" x14ac:dyDescent="0.2">
      <c r="B25" s="2" t="s">
        <v>21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2:15" s="14" customFormat="1" ht="15.95" customHeight="1" x14ac:dyDescent="0.2">
      <c r="B26" s="19" t="s">
        <v>23</v>
      </c>
      <c r="C26" s="20">
        <v>0.1</v>
      </c>
      <c r="D26" s="20">
        <v>0.2</v>
      </c>
      <c r="E26" s="21">
        <v>0.2</v>
      </c>
      <c r="F26" s="21">
        <v>0.3</v>
      </c>
      <c r="G26" s="21">
        <v>0.3</v>
      </c>
      <c r="H26" s="21">
        <v>0.1</v>
      </c>
      <c r="I26" s="21">
        <v>0.1</v>
      </c>
      <c r="J26" s="21">
        <v>0.2</v>
      </c>
      <c r="K26" s="21">
        <v>0.2</v>
      </c>
      <c r="L26" s="21">
        <v>0.1</v>
      </c>
      <c r="M26" s="21">
        <v>0.1</v>
      </c>
      <c r="N26" s="21">
        <v>0.2</v>
      </c>
      <c r="O26" s="21">
        <v>0.2</v>
      </c>
    </row>
    <row r="27" spans="2:15" s="14" customFormat="1" ht="15.95" customHeight="1" x14ac:dyDescent="0.2">
      <c r="B27" s="19" t="s">
        <v>22</v>
      </c>
      <c r="C27" s="20">
        <v>0.5</v>
      </c>
      <c r="D27" s="20">
        <v>1.6</v>
      </c>
      <c r="E27" s="21">
        <v>2.1</v>
      </c>
      <c r="F27" s="21">
        <v>3.3</v>
      </c>
      <c r="G27" s="21">
        <v>2.8</v>
      </c>
      <c r="H27" s="21">
        <v>0.9</v>
      </c>
      <c r="I27" s="21">
        <v>1.4</v>
      </c>
      <c r="J27" s="21">
        <v>1.6</v>
      </c>
      <c r="K27" s="21">
        <v>1.8</v>
      </c>
      <c r="L27" s="21">
        <v>0.5</v>
      </c>
      <c r="M27" s="21">
        <v>0.7</v>
      </c>
      <c r="N27" s="21">
        <v>1.9</v>
      </c>
      <c r="O27" s="21">
        <v>1.6</v>
      </c>
    </row>
    <row r="28" spans="2:15" s="14" customFormat="1" ht="15.95" customHeight="1" x14ac:dyDescent="0.2">
      <c r="B28" s="2" t="s">
        <v>24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2:15" s="14" customFormat="1" ht="15.95" customHeight="1" x14ac:dyDescent="0.2">
      <c r="B29" s="19" t="s">
        <v>25</v>
      </c>
      <c r="C29" s="22">
        <v>0.999</v>
      </c>
      <c r="D29" s="23">
        <v>0.999</v>
      </c>
      <c r="E29" s="24">
        <v>0.999</v>
      </c>
      <c r="F29" s="24">
        <v>0.997</v>
      </c>
      <c r="G29" s="24">
        <v>0.999</v>
      </c>
      <c r="H29" s="24">
        <v>0.999</v>
      </c>
      <c r="I29" s="24">
        <v>0.999</v>
      </c>
      <c r="J29" s="24">
        <v>0.999</v>
      </c>
      <c r="K29" s="24">
        <v>0.999</v>
      </c>
      <c r="L29" s="24">
        <v>0.999</v>
      </c>
      <c r="M29" s="24">
        <v>0.999</v>
      </c>
      <c r="N29" s="24">
        <v>0.999</v>
      </c>
      <c r="O29" s="24">
        <v>0.999</v>
      </c>
    </row>
    <row r="30" spans="2:15" s="14" customFormat="1" ht="15.95" customHeight="1" x14ac:dyDescent="0.2">
      <c r="B30" s="19" t="s">
        <v>26</v>
      </c>
      <c r="C30" s="22">
        <v>0.999</v>
      </c>
      <c r="D30" s="23">
        <v>0.999</v>
      </c>
      <c r="E30" s="24">
        <v>0.999</v>
      </c>
      <c r="F30" s="24">
        <v>0.999</v>
      </c>
      <c r="G30" s="24">
        <v>0.999</v>
      </c>
      <c r="H30" s="24">
        <v>0.999</v>
      </c>
      <c r="I30" s="24">
        <v>0.999</v>
      </c>
      <c r="J30" s="24">
        <v>0.999</v>
      </c>
      <c r="K30" s="24">
        <v>0.999</v>
      </c>
      <c r="L30" s="24">
        <v>0.999</v>
      </c>
      <c r="M30" s="24">
        <v>0.999</v>
      </c>
      <c r="N30" s="24">
        <v>0.999</v>
      </c>
      <c r="O30" s="24">
        <v>0.999</v>
      </c>
    </row>
    <row r="31" spans="2:15" s="14" customFormat="1" ht="15.95" customHeight="1" x14ac:dyDescent="0.2">
      <c r="B31" s="19" t="s">
        <v>27</v>
      </c>
      <c r="C31" s="22">
        <v>1</v>
      </c>
      <c r="D31" s="23">
        <v>1</v>
      </c>
      <c r="E31" s="24">
        <v>1</v>
      </c>
      <c r="F31" s="24">
        <v>1</v>
      </c>
      <c r="G31" s="24">
        <v>1</v>
      </c>
      <c r="H31" s="24">
        <v>1</v>
      </c>
      <c r="I31" s="24">
        <v>1</v>
      </c>
      <c r="J31" s="24">
        <v>1</v>
      </c>
      <c r="K31" s="24">
        <v>1</v>
      </c>
      <c r="L31" s="24">
        <v>1</v>
      </c>
      <c r="M31" s="24">
        <v>1</v>
      </c>
      <c r="N31" s="24">
        <v>1</v>
      </c>
      <c r="O31" s="24">
        <v>1</v>
      </c>
    </row>
    <row r="32" spans="2:15" s="14" customFormat="1" ht="15.95" customHeight="1" x14ac:dyDescent="0.2">
      <c r="B32" s="7" t="s">
        <v>31</v>
      </c>
      <c r="C32" s="8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</row>
    <row r="33" spans="2:15" s="14" customFormat="1" ht="15.95" customHeight="1" x14ac:dyDescent="0.2">
      <c r="B33" s="25" t="s">
        <v>32</v>
      </c>
      <c r="C33" s="26">
        <v>0.87</v>
      </c>
      <c r="D33" s="27">
        <v>0.88</v>
      </c>
      <c r="E33" s="28">
        <v>0.9</v>
      </c>
      <c r="F33" s="28">
        <v>0.91</v>
      </c>
      <c r="G33" s="28">
        <v>0.89</v>
      </c>
      <c r="H33" s="28">
        <v>0.89</v>
      </c>
      <c r="I33" s="28">
        <v>0.91</v>
      </c>
      <c r="J33" s="28">
        <v>0.91</v>
      </c>
      <c r="K33" s="28">
        <v>0.88</v>
      </c>
      <c r="L33" s="28">
        <v>0.9</v>
      </c>
      <c r="M33" s="28">
        <v>0.91</v>
      </c>
      <c r="N33" s="28">
        <v>0.88</v>
      </c>
      <c r="O33" s="28">
        <v>0.9</v>
      </c>
    </row>
    <row r="34" spans="2:15" s="14" customFormat="1" ht="15.95" customHeight="1" x14ac:dyDescent="0.2">
      <c r="B34" s="25" t="s">
        <v>33</v>
      </c>
      <c r="C34" s="26">
        <f t="shared" ref="C34:O34" si="10">IF(C33="","",1-C33)</f>
        <v>0.13</v>
      </c>
      <c r="D34" s="26">
        <f t="shared" si="10"/>
        <v>0.12</v>
      </c>
      <c r="E34" s="26">
        <f t="shared" si="10"/>
        <v>9.9999999999999978E-2</v>
      </c>
      <c r="F34" s="26">
        <f t="shared" si="10"/>
        <v>8.9999999999999969E-2</v>
      </c>
      <c r="G34" s="26">
        <f t="shared" si="10"/>
        <v>0.10999999999999999</v>
      </c>
      <c r="H34" s="26">
        <f t="shared" si="10"/>
        <v>0.10999999999999999</v>
      </c>
      <c r="I34" s="26">
        <f t="shared" si="10"/>
        <v>8.9999999999999969E-2</v>
      </c>
      <c r="J34" s="26">
        <f t="shared" si="10"/>
        <v>8.9999999999999969E-2</v>
      </c>
      <c r="K34" s="26">
        <f t="shared" si="10"/>
        <v>0.12</v>
      </c>
      <c r="L34" s="26">
        <f t="shared" si="10"/>
        <v>9.9999999999999978E-2</v>
      </c>
      <c r="M34" s="26">
        <f t="shared" si="10"/>
        <v>8.9999999999999969E-2</v>
      </c>
      <c r="N34" s="26">
        <f t="shared" si="10"/>
        <v>0.12</v>
      </c>
      <c r="O34" s="26">
        <f t="shared" si="10"/>
        <v>9.9999999999999978E-2</v>
      </c>
    </row>
    <row r="35" spans="2:15" s="14" customFormat="1" ht="15.95" customHeight="1" x14ac:dyDescent="0.2">
      <c r="B35" s="2" t="s">
        <v>29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</row>
    <row r="36" spans="2:15" s="14" customFormat="1" ht="15.95" customHeight="1" x14ac:dyDescent="0.2">
      <c r="B36" s="19" t="s">
        <v>30</v>
      </c>
      <c r="C36" s="12">
        <v>10660860</v>
      </c>
      <c r="D36" s="12">
        <v>9017152</v>
      </c>
      <c r="E36" s="10">
        <v>7699194</v>
      </c>
      <c r="F36" s="10">
        <v>6561720</v>
      </c>
      <c r="G36" s="10">
        <v>7703999</v>
      </c>
      <c r="H36" s="10">
        <v>8876331</v>
      </c>
      <c r="I36" s="10">
        <v>9728065</v>
      </c>
      <c r="J36" s="10">
        <v>9282870</v>
      </c>
      <c r="K36" s="10">
        <v>9191481</v>
      </c>
      <c r="L36" s="10">
        <v>10421602</v>
      </c>
      <c r="M36" s="10">
        <v>11659631</v>
      </c>
      <c r="N36" s="10">
        <v>13140788</v>
      </c>
      <c r="O36" s="12">
        <f>IF(SUM(C36:N36)=0,"",SUM(C36:N36))</f>
        <v>113943693</v>
      </c>
    </row>
    <row r="37" spans="2:15" s="14" customFormat="1" ht="15.95" customHeight="1" x14ac:dyDescent="0.2">
      <c r="B37" s="19" t="s">
        <v>34</v>
      </c>
      <c r="C37" s="12">
        <v>3582843</v>
      </c>
      <c r="D37" s="12">
        <v>3204859</v>
      </c>
      <c r="E37" s="10">
        <v>3539159</v>
      </c>
      <c r="F37" s="10">
        <v>3437902</v>
      </c>
      <c r="G37" s="10">
        <v>3289697</v>
      </c>
      <c r="H37" s="10">
        <v>3908953</v>
      </c>
      <c r="I37" s="10">
        <v>3246041</v>
      </c>
      <c r="J37" s="10">
        <v>4078871</v>
      </c>
      <c r="K37" s="10">
        <v>3794987</v>
      </c>
      <c r="L37" s="10">
        <v>4007801</v>
      </c>
      <c r="M37" s="10">
        <v>3969193</v>
      </c>
      <c r="N37" s="10">
        <v>3650819</v>
      </c>
      <c r="O37" s="12">
        <f>IF(SUM(C37:N37)=0,"",SUM(C37:N37))</f>
        <v>43711125</v>
      </c>
    </row>
  </sheetData>
  <mergeCells count="1">
    <mergeCell ref="B1:O1"/>
  </mergeCells>
  <pageMargins left="0.39370078740157483" right="0.39370078740157483" top="0.98425196850393704" bottom="0.98425196850393704" header="0" footer="0"/>
  <pageSetup paperSize="9" scale="7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37"/>
  <sheetViews>
    <sheetView zoomScale="90" zoomScaleNormal="90" workbookViewId="0">
      <selection activeCell="J7" sqref="J7"/>
    </sheetView>
  </sheetViews>
  <sheetFormatPr defaultRowHeight="12.75" x14ac:dyDescent="0.2"/>
  <cols>
    <col min="1" max="1" width="0.85546875" style="13" customWidth="1"/>
    <col min="2" max="2" width="35.7109375" style="13" bestFit="1" customWidth="1"/>
    <col min="3" max="15" width="11.7109375" style="13" customWidth="1"/>
    <col min="16" max="16384" width="9.140625" style="13"/>
  </cols>
  <sheetData>
    <row r="1" spans="1:15" s="14" customFormat="1" ht="30" customHeight="1" x14ac:dyDescent="0.2">
      <c r="B1" s="30" t="s">
        <v>42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s="15" customFormat="1" ht="12" customHeight="1" x14ac:dyDescent="0.2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s="14" customFormat="1" ht="15.95" customHeight="1" x14ac:dyDescent="0.2">
      <c r="B3" s="16" t="s">
        <v>18</v>
      </c>
      <c r="C3" s="17" t="s">
        <v>9</v>
      </c>
      <c r="D3" s="17" t="s">
        <v>10</v>
      </c>
      <c r="E3" s="17" t="s">
        <v>11</v>
      </c>
      <c r="F3" s="17" t="s">
        <v>12</v>
      </c>
      <c r="G3" s="17" t="s">
        <v>13</v>
      </c>
      <c r="H3" s="17" t="s">
        <v>14</v>
      </c>
      <c r="I3" s="17" t="s">
        <v>15</v>
      </c>
      <c r="J3" s="17" t="s">
        <v>16</v>
      </c>
      <c r="K3" s="17" t="s">
        <v>17</v>
      </c>
      <c r="L3" s="17" t="s">
        <v>2</v>
      </c>
      <c r="M3" s="17" t="s">
        <v>7</v>
      </c>
      <c r="N3" s="17" t="s">
        <v>8</v>
      </c>
      <c r="O3" s="17" t="s">
        <v>35</v>
      </c>
    </row>
    <row r="4" spans="1:15" s="14" customFormat="1" ht="15.95" customHeight="1" x14ac:dyDescent="0.2">
      <c r="B4" s="18" t="s">
        <v>1</v>
      </c>
      <c r="C4" s="10">
        <f t="shared" ref="C4:N4" si="0">IF(SUM(C5:C7)=0,"",SUM(C5:C7))</f>
        <v>2751</v>
      </c>
      <c r="D4" s="10">
        <f t="shared" si="0"/>
        <v>2224</v>
      </c>
      <c r="E4" s="10">
        <f t="shared" si="0"/>
        <v>3771</v>
      </c>
      <c r="F4" s="10">
        <f t="shared" si="0"/>
        <v>4037</v>
      </c>
      <c r="G4" s="10">
        <f t="shared" si="0"/>
        <v>2054</v>
      </c>
      <c r="H4" s="10">
        <f t="shared" si="0"/>
        <v>2163</v>
      </c>
      <c r="I4" s="10">
        <f t="shared" si="0"/>
        <v>2187</v>
      </c>
      <c r="J4" s="10">
        <f t="shared" si="0"/>
        <v>2281</v>
      </c>
      <c r="K4" s="10">
        <f t="shared" si="0"/>
        <v>3492</v>
      </c>
      <c r="L4" s="10">
        <f t="shared" si="0"/>
        <v>2680</v>
      </c>
      <c r="M4" s="10">
        <f t="shared" si="0"/>
        <v>1428</v>
      </c>
      <c r="N4" s="10">
        <f t="shared" si="0"/>
        <v>1780</v>
      </c>
      <c r="O4" s="11" t="s">
        <v>38</v>
      </c>
    </row>
    <row r="5" spans="1:15" s="14" customFormat="1" ht="15.95" customHeight="1" x14ac:dyDescent="0.2">
      <c r="B5" s="1" t="s">
        <v>19</v>
      </c>
      <c r="C5" s="10">
        <v>659</v>
      </c>
      <c r="D5" s="12">
        <f t="shared" ref="D5:M5" si="1">IF(C22=0,"",C22)</f>
        <v>926</v>
      </c>
      <c r="E5" s="12">
        <f t="shared" si="1"/>
        <v>1366</v>
      </c>
      <c r="F5" s="12">
        <f t="shared" si="1"/>
        <v>1837</v>
      </c>
      <c r="G5" s="12">
        <f t="shared" si="1"/>
        <v>875</v>
      </c>
      <c r="H5" s="12">
        <f t="shared" si="1"/>
        <v>877</v>
      </c>
      <c r="I5" s="12">
        <f t="shared" si="1"/>
        <v>978</v>
      </c>
      <c r="J5" s="12">
        <f t="shared" si="1"/>
        <v>1208</v>
      </c>
      <c r="K5" s="12">
        <f t="shared" si="1"/>
        <v>1369</v>
      </c>
      <c r="L5" s="12">
        <f t="shared" si="1"/>
        <v>1143</v>
      </c>
      <c r="M5" s="12">
        <f t="shared" si="1"/>
        <v>564</v>
      </c>
      <c r="N5" s="12">
        <f>IF(M22=0,"",M22)</f>
        <v>786</v>
      </c>
      <c r="O5" s="11" t="s">
        <v>38</v>
      </c>
    </row>
    <row r="6" spans="1:15" s="14" customFormat="1" ht="15.95" customHeight="1" x14ac:dyDescent="0.2">
      <c r="B6" s="1" t="s">
        <v>20</v>
      </c>
      <c r="C6" s="10">
        <v>1161</v>
      </c>
      <c r="D6" s="12">
        <f t="shared" ref="D6:M6" si="2">IF(C23=0,"",C23)</f>
        <v>708</v>
      </c>
      <c r="E6" s="12">
        <f t="shared" si="2"/>
        <v>1351</v>
      </c>
      <c r="F6" s="12">
        <f t="shared" si="2"/>
        <v>1359</v>
      </c>
      <c r="G6" s="12">
        <f t="shared" si="2"/>
        <v>648</v>
      </c>
      <c r="H6" s="12">
        <f t="shared" si="2"/>
        <v>707</v>
      </c>
      <c r="I6" s="12">
        <f t="shared" si="2"/>
        <v>691</v>
      </c>
      <c r="J6" s="12">
        <f t="shared" si="2"/>
        <v>741</v>
      </c>
      <c r="K6" s="12">
        <f t="shared" si="2"/>
        <v>1150</v>
      </c>
      <c r="L6" s="12">
        <f t="shared" si="2"/>
        <v>917</v>
      </c>
      <c r="M6" s="12">
        <f t="shared" si="2"/>
        <v>384</v>
      </c>
      <c r="N6" s="12">
        <f>IF(M23=0,"",M23)</f>
        <v>400</v>
      </c>
      <c r="O6" s="11" t="s">
        <v>38</v>
      </c>
    </row>
    <row r="7" spans="1:15" s="14" customFormat="1" ht="15.95" customHeight="1" x14ac:dyDescent="0.2">
      <c r="B7" s="1" t="s">
        <v>39</v>
      </c>
      <c r="C7" s="10">
        <v>931</v>
      </c>
      <c r="D7" s="12">
        <f t="shared" ref="D7:M7" si="3">IF(C24=0,"",C24)</f>
        <v>590</v>
      </c>
      <c r="E7" s="12">
        <f t="shared" si="3"/>
        <v>1054</v>
      </c>
      <c r="F7" s="12">
        <f t="shared" si="3"/>
        <v>841</v>
      </c>
      <c r="G7" s="12">
        <f t="shared" si="3"/>
        <v>531</v>
      </c>
      <c r="H7" s="12">
        <f t="shared" si="3"/>
        <v>579</v>
      </c>
      <c r="I7" s="12">
        <f t="shared" si="3"/>
        <v>518</v>
      </c>
      <c r="J7" s="12">
        <f t="shared" si="3"/>
        <v>332</v>
      </c>
      <c r="K7" s="12">
        <f t="shared" si="3"/>
        <v>973</v>
      </c>
      <c r="L7" s="12">
        <f t="shared" si="3"/>
        <v>620</v>
      </c>
      <c r="M7" s="12">
        <f t="shared" si="3"/>
        <v>480</v>
      </c>
      <c r="N7" s="12">
        <f>IF(M24=0,"",M24)</f>
        <v>594</v>
      </c>
      <c r="O7" s="11" t="s">
        <v>38</v>
      </c>
    </row>
    <row r="8" spans="1:15" s="14" customFormat="1" ht="15.95" customHeight="1" x14ac:dyDescent="0.2">
      <c r="B8" s="2" t="s">
        <v>0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s="14" customFormat="1" ht="15.95" customHeight="1" x14ac:dyDescent="0.2">
      <c r="B9" s="18" t="s">
        <v>1</v>
      </c>
      <c r="C9" s="12">
        <f t="shared" ref="C9:O9" si="4">IF(SUM(C10:C13)=0,"",SUM(C10:C13))</f>
        <v>200178</v>
      </c>
      <c r="D9" s="12">
        <f t="shared" si="4"/>
        <v>183323</v>
      </c>
      <c r="E9" s="12">
        <f t="shared" si="4"/>
        <v>204816</v>
      </c>
      <c r="F9" s="12">
        <f t="shared" si="4"/>
        <v>206316</v>
      </c>
      <c r="G9" s="12">
        <f t="shared" si="4"/>
        <v>178586</v>
      </c>
      <c r="H9" s="12">
        <f t="shared" si="4"/>
        <v>193854</v>
      </c>
      <c r="I9" s="12">
        <f t="shared" si="4"/>
        <v>188465</v>
      </c>
      <c r="J9" s="12">
        <f t="shared" si="4"/>
        <v>155170</v>
      </c>
      <c r="K9" s="12">
        <f t="shared" si="4"/>
        <v>167710</v>
      </c>
      <c r="L9" s="12">
        <f t="shared" si="4"/>
        <v>176690</v>
      </c>
      <c r="M9" s="12">
        <f t="shared" si="4"/>
        <v>172722</v>
      </c>
      <c r="N9" s="12">
        <f t="shared" si="4"/>
        <v>160685</v>
      </c>
      <c r="O9" s="12">
        <f t="shared" si="4"/>
        <v>2188515</v>
      </c>
    </row>
    <row r="10" spans="1:15" s="14" customFormat="1" ht="15.95" customHeight="1" x14ac:dyDescent="0.2">
      <c r="B10" s="1" t="s">
        <v>4</v>
      </c>
      <c r="C10" s="12">
        <v>17014</v>
      </c>
      <c r="D10" s="12">
        <v>15888</v>
      </c>
      <c r="E10" s="10">
        <v>19776</v>
      </c>
      <c r="F10" s="10">
        <v>16781</v>
      </c>
      <c r="G10" s="10">
        <v>17401</v>
      </c>
      <c r="H10" s="10">
        <v>20279</v>
      </c>
      <c r="I10" s="10">
        <v>17244</v>
      </c>
      <c r="J10" s="10">
        <v>13293</v>
      </c>
      <c r="K10" s="10">
        <v>16282</v>
      </c>
      <c r="L10" s="10">
        <v>14201</v>
      </c>
      <c r="M10" s="10">
        <v>14533</v>
      </c>
      <c r="N10" s="10">
        <v>13988</v>
      </c>
      <c r="O10" s="12">
        <f>IF(SUM(C10:N10)=0,"",SUM(C10:N10))</f>
        <v>196680</v>
      </c>
    </row>
    <row r="11" spans="1:15" s="14" customFormat="1" ht="15.95" customHeight="1" x14ac:dyDescent="0.2">
      <c r="B11" s="1" t="s">
        <v>3</v>
      </c>
      <c r="C11" s="12">
        <v>131973</v>
      </c>
      <c r="D11" s="12">
        <v>118667</v>
      </c>
      <c r="E11" s="10">
        <v>132963</v>
      </c>
      <c r="F11" s="10">
        <v>133722</v>
      </c>
      <c r="G11" s="10">
        <v>112545</v>
      </c>
      <c r="H11" s="10">
        <v>123468</v>
      </c>
      <c r="I11" s="10">
        <v>123416</v>
      </c>
      <c r="J11" s="10">
        <v>97214</v>
      </c>
      <c r="K11" s="10">
        <v>106326</v>
      </c>
      <c r="L11" s="10">
        <v>114155</v>
      </c>
      <c r="M11" s="10">
        <v>109781</v>
      </c>
      <c r="N11" s="10">
        <v>104485</v>
      </c>
      <c r="O11" s="12">
        <f>IF(SUM(C11:N11)=0,"",SUM(C11:N11))</f>
        <v>1408715</v>
      </c>
    </row>
    <row r="12" spans="1:15" s="14" customFormat="1" ht="15.95" customHeight="1" x14ac:dyDescent="0.2">
      <c r="A12" s="14" t="s">
        <v>36</v>
      </c>
      <c r="B12" s="1" t="s">
        <v>28</v>
      </c>
      <c r="C12" s="12">
        <v>48510</v>
      </c>
      <c r="D12" s="12">
        <v>46201</v>
      </c>
      <c r="E12" s="10">
        <v>48495</v>
      </c>
      <c r="F12" s="10">
        <v>52554</v>
      </c>
      <c r="G12" s="10">
        <v>45078</v>
      </c>
      <c r="H12" s="10">
        <v>46086</v>
      </c>
      <c r="I12" s="10">
        <v>44604</v>
      </c>
      <c r="J12" s="10">
        <v>41545</v>
      </c>
      <c r="K12" s="10">
        <v>41286</v>
      </c>
      <c r="L12" s="10">
        <v>44881</v>
      </c>
      <c r="M12" s="10">
        <v>44737</v>
      </c>
      <c r="N12" s="10">
        <v>38897</v>
      </c>
      <c r="O12" s="12">
        <f>IF(SUM(C12:N12)=0,"",SUM(C12:N12))</f>
        <v>542874</v>
      </c>
    </row>
    <row r="13" spans="1:15" s="14" customFormat="1" ht="15.95" customHeight="1" x14ac:dyDescent="0.2">
      <c r="B13" s="1" t="s">
        <v>37</v>
      </c>
      <c r="C13" s="12">
        <v>2681</v>
      </c>
      <c r="D13" s="12">
        <v>2567</v>
      </c>
      <c r="E13" s="10">
        <v>3582</v>
      </c>
      <c r="F13" s="10">
        <v>3259</v>
      </c>
      <c r="G13" s="10">
        <v>3562</v>
      </c>
      <c r="H13" s="10">
        <v>4021</v>
      </c>
      <c r="I13" s="10">
        <v>3201</v>
      </c>
      <c r="J13" s="10">
        <v>3118</v>
      </c>
      <c r="K13" s="10">
        <v>3816</v>
      </c>
      <c r="L13" s="10">
        <v>3453</v>
      </c>
      <c r="M13" s="10">
        <v>3671</v>
      </c>
      <c r="N13" s="10">
        <v>3315</v>
      </c>
      <c r="O13" s="12">
        <f>IF(SUM(C13:N13)=0,"",SUM(C13:N13))</f>
        <v>40246</v>
      </c>
    </row>
    <row r="14" spans="1:15" s="14" customFormat="1" ht="15.95" customHeight="1" x14ac:dyDescent="0.2">
      <c r="B14" s="2" t="s">
        <v>5</v>
      </c>
      <c r="C14" s="2"/>
      <c r="D14" s="4"/>
      <c r="E14" s="4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15" s="14" customFormat="1" ht="15.95" customHeight="1" x14ac:dyDescent="0.2">
      <c r="B15" s="18" t="s">
        <v>1</v>
      </c>
      <c r="C15" s="12">
        <f t="shared" ref="C15:O15" si="5">IF(SUM(C16:C19)=0,"",SUM(C16:C19))</f>
        <v>200705</v>
      </c>
      <c r="D15" s="12">
        <f t="shared" si="5"/>
        <v>181776</v>
      </c>
      <c r="E15" s="12">
        <f t="shared" si="5"/>
        <v>204550</v>
      </c>
      <c r="F15" s="12">
        <f t="shared" si="5"/>
        <v>208299</v>
      </c>
      <c r="G15" s="12">
        <f t="shared" si="5"/>
        <v>178477</v>
      </c>
      <c r="H15" s="12">
        <f t="shared" si="5"/>
        <v>193830</v>
      </c>
      <c r="I15" s="12">
        <f t="shared" si="5"/>
        <v>188371</v>
      </c>
      <c r="J15" s="12">
        <f t="shared" si="5"/>
        <v>153959</v>
      </c>
      <c r="K15" s="12">
        <f t="shared" si="5"/>
        <v>168522</v>
      </c>
      <c r="L15" s="12">
        <f t="shared" si="5"/>
        <v>177942</v>
      </c>
      <c r="M15" s="12">
        <f t="shared" si="5"/>
        <v>172370</v>
      </c>
      <c r="N15" s="12">
        <f t="shared" si="5"/>
        <v>162162</v>
      </c>
      <c r="O15" s="12">
        <f t="shared" si="5"/>
        <v>2190963</v>
      </c>
    </row>
    <row r="16" spans="1:15" s="14" customFormat="1" ht="15.95" customHeight="1" x14ac:dyDescent="0.2">
      <c r="B16" s="1" t="s">
        <v>4</v>
      </c>
      <c r="C16" s="12">
        <v>16747</v>
      </c>
      <c r="D16" s="12">
        <v>15448</v>
      </c>
      <c r="E16" s="10">
        <v>19305</v>
      </c>
      <c r="F16" s="10">
        <v>17743</v>
      </c>
      <c r="G16" s="10">
        <v>17399</v>
      </c>
      <c r="H16" s="10">
        <v>20178</v>
      </c>
      <c r="I16" s="10">
        <v>17014</v>
      </c>
      <c r="J16" s="10">
        <v>13132</v>
      </c>
      <c r="K16" s="10">
        <v>16508</v>
      </c>
      <c r="L16" s="10">
        <v>14780</v>
      </c>
      <c r="M16" s="10">
        <v>14311</v>
      </c>
      <c r="N16" s="10">
        <v>14554</v>
      </c>
      <c r="O16" s="12">
        <f>IF(SUM(C16:N16)=0,"",SUM(C16:N16))</f>
        <v>197119</v>
      </c>
    </row>
    <row r="17" spans="2:15" s="14" customFormat="1" ht="15.95" customHeight="1" x14ac:dyDescent="0.2">
      <c r="B17" s="1" t="s">
        <v>3</v>
      </c>
      <c r="C17" s="12">
        <v>132426</v>
      </c>
      <c r="D17" s="12">
        <v>118024</v>
      </c>
      <c r="E17" s="10">
        <v>132955</v>
      </c>
      <c r="F17" s="10">
        <v>134433</v>
      </c>
      <c r="G17" s="10">
        <v>112486</v>
      </c>
      <c r="H17" s="10">
        <v>123484</v>
      </c>
      <c r="I17" s="10">
        <v>123366</v>
      </c>
      <c r="J17" s="10">
        <v>96805</v>
      </c>
      <c r="K17" s="10">
        <v>106559</v>
      </c>
      <c r="L17" s="10">
        <v>114688</v>
      </c>
      <c r="M17" s="10">
        <v>109765</v>
      </c>
      <c r="N17" s="10">
        <v>104836</v>
      </c>
      <c r="O17" s="12">
        <f>IF(SUM(C17:N17)=0,"",SUM(C17:N17))</f>
        <v>1409827</v>
      </c>
    </row>
    <row r="18" spans="2:15" s="14" customFormat="1" ht="15.95" customHeight="1" x14ac:dyDescent="0.2">
      <c r="B18" s="1" t="s">
        <v>28</v>
      </c>
      <c r="C18" s="12">
        <v>48851</v>
      </c>
      <c r="D18" s="12">
        <v>45737</v>
      </c>
      <c r="E18" s="10">
        <v>48708</v>
      </c>
      <c r="F18" s="10">
        <v>52864</v>
      </c>
      <c r="G18" s="10">
        <v>45030</v>
      </c>
      <c r="H18" s="10">
        <v>46147</v>
      </c>
      <c r="I18" s="10">
        <v>44790</v>
      </c>
      <c r="J18" s="10">
        <v>40904</v>
      </c>
      <c r="K18" s="10">
        <v>41639</v>
      </c>
      <c r="L18" s="10">
        <v>45021</v>
      </c>
      <c r="M18" s="10">
        <v>44623</v>
      </c>
      <c r="N18" s="10">
        <v>39457</v>
      </c>
      <c r="O18" s="12">
        <f>IF(SUM(C18:N18)=0,"",SUM(C18:N18))</f>
        <v>543771</v>
      </c>
    </row>
    <row r="19" spans="2:15" s="14" customFormat="1" ht="15.95" customHeight="1" x14ac:dyDescent="0.2">
      <c r="B19" s="1" t="s">
        <v>37</v>
      </c>
      <c r="C19" s="12">
        <v>2681</v>
      </c>
      <c r="D19" s="12">
        <v>2567</v>
      </c>
      <c r="E19" s="10">
        <v>3582</v>
      </c>
      <c r="F19" s="10">
        <v>3259</v>
      </c>
      <c r="G19" s="10">
        <v>3562</v>
      </c>
      <c r="H19" s="10">
        <v>4021</v>
      </c>
      <c r="I19" s="10">
        <v>3201</v>
      </c>
      <c r="J19" s="10">
        <v>3118</v>
      </c>
      <c r="K19" s="10">
        <v>3816</v>
      </c>
      <c r="L19" s="10">
        <v>3453</v>
      </c>
      <c r="M19" s="10">
        <v>3671</v>
      </c>
      <c r="N19" s="10">
        <v>3315</v>
      </c>
      <c r="O19" s="12">
        <f>IF(SUM(C19:N19)=0,"",SUM(C19:N19))</f>
        <v>40246</v>
      </c>
    </row>
    <row r="20" spans="2:15" s="14" customFormat="1" ht="15.95" customHeight="1" x14ac:dyDescent="0.2">
      <c r="B20" s="2" t="s">
        <v>6</v>
      </c>
      <c r="C20" s="2"/>
      <c r="D20" s="4"/>
      <c r="E20" s="4"/>
      <c r="F20" s="5"/>
      <c r="G20" s="5"/>
      <c r="H20" s="5"/>
      <c r="I20" s="5"/>
      <c r="J20" s="5"/>
      <c r="K20" s="5"/>
      <c r="L20" s="5"/>
      <c r="M20" s="5"/>
      <c r="N20" s="5"/>
      <c r="O20" s="5"/>
    </row>
    <row r="21" spans="2:15" s="14" customFormat="1" ht="15.95" customHeight="1" x14ac:dyDescent="0.2">
      <c r="B21" s="18" t="s">
        <v>1</v>
      </c>
      <c r="C21" s="12">
        <f t="shared" ref="C21:O21" si="6">IF(SUM(C22:C24)=0,"",SUM(C22:C24))</f>
        <v>2224</v>
      </c>
      <c r="D21" s="12">
        <f t="shared" si="6"/>
        <v>3771</v>
      </c>
      <c r="E21" s="12">
        <f t="shared" si="6"/>
        <v>4037</v>
      </c>
      <c r="F21" s="12">
        <f t="shared" si="6"/>
        <v>2054</v>
      </c>
      <c r="G21" s="12">
        <f t="shared" si="6"/>
        <v>2163</v>
      </c>
      <c r="H21" s="12">
        <f t="shared" si="6"/>
        <v>2187</v>
      </c>
      <c r="I21" s="12">
        <f t="shared" si="6"/>
        <v>2281</v>
      </c>
      <c r="J21" s="12">
        <f t="shared" si="6"/>
        <v>3492</v>
      </c>
      <c r="K21" s="12">
        <f t="shared" si="6"/>
        <v>2680</v>
      </c>
      <c r="L21" s="12">
        <f t="shared" si="6"/>
        <v>1428</v>
      </c>
      <c r="M21" s="12">
        <f t="shared" si="6"/>
        <v>1780</v>
      </c>
      <c r="N21" s="12">
        <f t="shared" si="6"/>
        <v>303</v>
      </c>
      <c r="O21" s="12">
        <f t="shared" si="6"/>
        <v>303</v>
      </c>
    </row>
    <row r="22" spans="2:15" s="14" customFormat="1" ht="15.95" customHeight="1" x14ac:dyDescent="0.2">
      <c r="B22" s="1" t="s">
        <v>4</v>
      </c>
      <c r="C22" s="12">
        <f t="shared" ref="C22:N22" si="7">IF(OR(C5="",C10="",C16=""),"",SUM(C5+C10-C16))</f>
        <v>926</v>
      </c>
      <c r="D22" s="12">
        <f t="shared" si="7"/>
        <v>1366</v>
      </c>
      <c r="E22" s="12">
        <f t="shared" si="7"/>
        <v>1837</v>
      </c>
      <c r="F22" s="12">
        <f t="shared" si="7"/>
        <v>875</v>
      </c>
      <c r="G22" s="12">
        <f t="shared" si="7"/>
        <v>877</v>
      </c>
      <c r="H22" s="12">
        <f t="shared" si="7"/>
        <v>978</v>
      </c>
      <c r="I22" s="12">
        <f t="shared" si="7"/>
        <v>1208</v>
      </c>
      <c r="J22" s="12">
        <f t="shared" si="7"/>
        <v>1369</v>
      </c>
      <c r="K22" s="12">
        <f t="shared" si="7"/>
        <v>1143</v>
      </c>
      <c r="L22" s="12">
        <f t="shared" si="7"/>
        <v>564</v>
      </c>
      <c r="M22" s="12">
        <f t="shared" si="7"/>
        <v>786</v>
      </c>
      <c r="N22" s="12">
        <f t="shared" si="7"/>
        <v>220</v>
      </c>
      <c r="O22" s="12">
        <f>IF(N22="","",N22)</f>
        <v>220</v>
      </c>
    </row>
    <row r="23" spans="2:15" s="14" customFormat="1" ht="15.95" customHeight="1" x14ac:dyDescent="0.2">
      <c r="B23" s="1" t="s">
        <v>3</v>
      </c>
      <c r="C23" s="12">
        <f t="shared" ref="C23:N23" si="8">IF(OR(C6="",C11="",C17=""),"",SUM(C6+C11-C17))</f>
        <v>708</v>
      </c>
      <c r="D23" s="12">
        <f t="shared" si="8"/>
        <v>1351</v>
      </c>
      <c r="E23" s="12">
        <f t="shared" si="8"/>
        <v>1359</v>
      </c>
      <c r="F23" s="12">
        <f t="shared" si="8"/>
        <v>648</v>
      </c>
      <c r="G23" s="12">
        <f t="shared" si="8"/>
        <v>707</v>
      </c>
      <c r="H23" s="12">
        <f t="shared" si="8"/>
        <v>691</v>
      </c>
      <c r="I23" s="12">
        <f t="shared" si="8"/>
        <v>741</v>
      </c>
      <c r="J23" s="12">
        <f t="shared" si="8"/>
        <v>1150</v>
      </c>
      <c r="K23" s="12">
        <f t="shared" si="8"/>
        <v>917</v>
      </c>
      <c r="L23" s="12">
        <f t="shared" si="8"/>
        <v>384</v>
      </c>
      <c r="M23" s="12">
        <f t="shared" si="8"/>
        <v>400</v>
      </c>
      <c r="N23" s="12">
        <f t="shared" si="8"/>
        <v>49</v>
      </c>
      <c r="O23" s="12">
        <f>IF(N23="","",N23)</f>
        <v>49</v>
      </c>
    </row>
    <row r="24" spans="2:15" s="14" customFormat="1" ht="15.95" customHeight="1" x14ac:dyDescent="0.2">
      <c r="B24" s="1" t="s">
        <v>28</v>
      </c>
      <c r="C24" s="12">
        <f t="shared" ref="C24:N24" si="9">IF(OR(C7="",C12="",C18=""),"",SUM(C7+C12-C18))</f>
        <v>590</v>
      </c>
      <c r="D24" s="12">
        <f t="shared" si="9"/>
        <v>1054</v>
      </c>
      <c r="E24" s="12">
        <f t="shared" si="9"/>
        <v>841</v>
      </c>
      <c r="F24" s="12">
        <f t="shared" si="9"/>
        <v>531</v>
      </c>
      <c r="G24" s="12">
        <f t="shared" si="9"/>
        <v>579</v>
      </c>
      <c r="H24" s="12">
        <f t="shared" si="9"/>
        <v>518</v>
      </c>
      <c r="I24" s="12">
        <f t="shared" si="9"/>
        <v>332</v>
      </c>
      <c r="J24" s="12">
        <f t="shared" si="9"/>
        <v>973</v>
      </c>
      <c r="K24" s="12">
        <f t="shared" si="9"/>
        <v>620</v>
      </c>
      <c r="L24" s="12">
        <f t="shared" si="9"/>
        <v>480</v>
      </c>
      <c r="M24" s="12">
        <f t="shared" si="9"/>
        <v>594</v>
      </c>
      <c r="N24" s="12">
        <f t="shared" si="9"/>
        <v>34</v>
      </c>
      <c r="O24" s="12">
        <f>IF(N24="","",N24)</f>
        <v>34</v>
      </c>
    </row>
    <row r="25" spans="2:15" s="14" customFormat="1" ht="15.95" customHeight="1" x14ac:dyDescent="0.2">
      <c r="B25" s="2" t="s">
        <v>21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2:15" s="14" customFormat="1" ht="15.95" customHeight="1" x14ac:dyDescent="0.2">
      <c r="B26" s="19" t="s">
        <v>23</v>
      </c>
      <c r="C26" s="20">
        <v>0.4</v>
      </c>
      <c r="D26" s="20">
        <v>0.3</v>
      </c>
      <c r="E26" s="21">
        <v>0.6</v>
      </c>
      <c r="F26" s="21">
        <v>0.4</v>
      </c>
      <c r="G26" s="21">
        <v>0.3</v>
      </c>
      <c r="H26" s="21">
        <v>0.2</v>
      </c>
      <c r="I26" s="21">
        <v>0.4</v>
      </c>
      <c r="J26" s="21">
        <v>0.5</v>
      </c>
      <c r="K26" s="21">
        <v>0.5</v>
      </c>
      <c r="L26" s="21">
        <v>0.3</v>
      </c>
      <c r="M26" s="21">
        <v>0.3</v>
      </c>
      <c r="N26" s="21">
        <v>0.3</v>
      </c>
      <c r="O26" s="21">
        <v>0.4</v>
      </c>
    </row>
    <row r="27" spans="2:15" s="14" customFormat="1" ht="15.95" customHeight="1" x14ac:dyDescent="0.2">
      <c r="B27" s="19" t="s">
        <v>22</v>
      </c>
      <c r="C27" s="20">
        <v>2.8</v>
      </c>
      <c r="D27" s="20">
        <v>2.7</v>
      </c>
      <c r="E27" s="21">
        <v>4.3</v>
      </c>
      <c r="F27" s="21">
        <v>3.3</v>
      </c>
      <c r="G27" s="21">
        <v>2</v>
      </c>
      <c r="H27" s="21">
        <v>1.8</v>
      </c>
      <c r="I27" s="21">
        <v>3.4</v>
      </c>
      <c r="J27" s="21">
        <v>3.8</v>
      </c>
      <c r="K27" s="21">
        <v>3.2</v>
      </c>
      <c r="L27" s="21">
        <v>1.9</v>
      </c>
      <c r="M27" s="21">
        <v>1.9</v>
      </c>
      <c r="N27" s="21">
        <v>2</v>
      </c>
      <c r="O27" s="21">
        <v>2.7</v>
      </c>
    </row>
    <row r="28" spans="2:15" s="14" customFormat="1" ht="15.95" customHeight="1" x14ac:dyDescent="0.2">
      <c r="B28" s="2" t="s">
        <v>24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2:15" s="14" customFormat="1" ht="15.95" customHeight="1" x14ac:dyDescent="0.2">
      <c r="B29" s="19" t="s">
        <v>25</v>
      </c>
      <c r="C29" s="22">
        <v>0.999</v>
      </c>
      <c r="D29" s="23">
        <v>0.999</v>
      </c>
      <c r="E29" s="24">
        <v>0.999</v>
      </c>
      <c r="F29" s="24">
        <v>0.999</v>
      </c>
      <c r="G29" s="24">
        <v>0.999</v>
      </c>
      <c r="H29" s="24">
        <v>0.999</v>
      </c>
      <c r="I29" s="24">
        <v>0.999</v>
      </c>
      <c r="J29" s="24">
        <v>0.999</v>
      </c>
      <c r="K29" s="24">
        <v>0.999</v>
      </c>
      <c r="L29" s="24">
        <v>0.999</v>
      </c>
      <c r="M29" s="24">
        <v>0.999</v>
      </c>
      <c r="N29" s="24">
        <v>0.999</v>
      </c>
      <c r="O29" s="24">
        <v>0.999</v>
      </c>
    </row>
    <row r="30" spans="2:15" s="14" customFormat="1" ht="15.95" customHeight="1" x14ac:dyDescent="0.2">
      <c r="B30" s="19" t="s">
        <v>26</v>
      </c>
      <c r="C30" s="22">
        <v>0.999</v>
      </c>
      <c r="D30" s="23">
        <v>0.999</v>
      </c>
      <c r="E30" s="24">
        <v>0.999</v>
      </c>
      <c r="F30" s="24">
        <v>0.999</v>
      </c>
      <c r="G30" s="24">
        <v>0.999</v>
      </c>
      <c r="H30" s="24">
        <v>0.999</v>
      </c>
      <c r="I30" s="24">
        <v>0.999</v>
      </c>
      <c r="J30" s="24">
        <v>0.999</v>
      </c>
      <c r="K30" s="24">
        <v>0.999</v>
      </c>
      <c r="L30" s="24">
        <v>0.999</v>
      </c>
      <c r="M30" s="24">
        <v>0.999</v>
      </c>
      <c r="N30" s="24">
        <v>0.999</v>
      </c>
      <c r="O30" s="24">
        <v>0.999</v>
      </c>
    </row>
    <row r="31" spans="2:15" s="14" customFormat="1" ht="15.95" customHeight="1" x14ac:dyDescent="0.2">
      <c r="B31" s="19" t="s">
        <v>27</v>
      </c>
      <c r="C31" s="22">
        <v>1</v>
      </c>
      <c r="D31" s="23">
        <v>1</v>
      </c>
      <c r="E31" s="24">
        <v>1</v>
      </c>
      <c r="F31" s="24">
        <v>1</v>
      </c>
      <c r="G31" s="24">
        <v>1</v>
      </c>
      <c r="H31" s="24">
        <v>1</v>
      </c>
      <c r="I31" s="24">
        <v>1</v>
      </c>
      <c r="J31" s="24">
        <v>1</v>
      </c>
      <c r="K31" s="24">
        <v>1</v>
      </c>
      <c r="L31" s="24">
        <v>1</v>
      </c>
      <c r="M31" s="24">
        <v>1</v>
      </c>
      <c r="N31" s="24">
        <v>1</v>
      </c>
      <c r="O31" s="24">
        <v>1</v>
      </c>
    </row>
    <row r="32" spans="2:15" s="14" customFormat="1" ht="15.95" customHeight="1" x14ac:dyDescent="0.2">
      <c r="B32" s="7" t="s">
        <v>31</v>
      </c>
      <c r="C32" s="8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</row>
    <row r="33" spans="2:15" s="14" customFormat="1" ht="15.95" customHeight="1" x14ac:dyDescent="0.2">
      <c r="B33" s="25" t="s">
        <v>32</v>
      </c>
      <c r="C33" s="26">
        <v>0.88</v>
      </c>
      <c r="D33" s="27">
        <v>0.88</v>
      </c>
      <c r="E33" s="28">
        <v>0.87</v>
      </c>
      <c r="F33" s="28">
        <v>0.89</v>
      </c>
      <c r="G33" s="28">
        <v>0.87</v>
      </c>
      <c r="H33" s="28">
        <v>0.84</v>
      </c>
      <c r="I33" s="28">
        <v>0.89</v>
      </c>
      <c r="J33" s="28">
        <v>0.88</v>
      </c>
      <c r="K33" s="28">
        <v>0.86</v>
      </c>
      <c r="L33" s="28">
        <v>0.87</v>
      </c>
      <c r="M33" s="28">
        <v>0.87</v>
      </c>
      <c r="N33" s="28">
        <v>0.86</v>
      </c>
      <c r="O33" s="28">
        <v>0.87</v>
      </c>
    </row>
    <row r="34" spans="2:15" s="14" customFormat="1" ht="15.95" customHeight="1" x14ac:dyDescent="0.2">
      <c r="B34" s="25" t="s">
        <v>33</v>
      </c>
      <c r="C34" s="26">
        <f t="shared" ref="C34:O34" si="10">IF(C33="","",1-C33)</f>
        <v>0.12</v>
      </c>
      <c r="D34" s="26">
        <f t="shared" si="10"/>
        <v>0.12</v>
      </c>
      <c r="E34" s="26">
        <f t="shared" si="10"/>
        <v>0.13</v>
      </c>
      <c r="F34" s="26">
        <f t="shared" si="10"/>
        <v>0.10999999999999999</v>
      </c>
      <c r="G34" s="26">
        <f t="shared" si="10"/>
        <v>0.13</v>
      </c>
      <c r="H34" s="26">
        <f t="shared" si="10"/>
        <v>0.16000000000000003</v>
      </c>
      <c r="I34" s="26">
        <f t="shared" si="10"/>
        <v>0.10999999999999999</v>
      </c>
      <c r="J34" s="26">
        <f t="shared" si="10"/>
        <v>0.12</v>
      </c>
      <c r="K34" s="26">
        <f t="shared" si="10"/>
        <v>0.14000000000000001</v>
      </c>
      <c r="L34" s="26">
        <f t="shared" si="10"/>
        <v>0.13</v>
      </c>
      <c r="M34" s="26">
        <f t="shared" si="10"/>
        <v>0.13</v>
      </c>
      <c r="N34" s="26">
        <f t="shared" si="10"/>
        <v>0.14000000000000001</v>
      </c>
      <c r="O34" s="26">
        <f t="shared" si="10"/>
        <v>0.13</v>
      </c>
    </row>
    <row r="35" spans="2:15" s="14" customFormat="1" ht="15.95" customHeight="1" x14ac:dyDescent="0.2">
      <c r="B35" s="2" t="s">
        <v>29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</row>
    <row r="36" spans="2:15" s="14" customFormat="1" ht="15.95" customHeight="1" x14ac:dyDescent="0.2">
      <c r="B36" s="19" t="s">
        <v>30</v>
      </c>
      <c r="C36" s="12">
        <v>4880705</v>
      </c>
      <c r="D36" s="12">
        <v>4836103</v>
      </c>
      <c r="E36" s="10">
        <v>4478945</v>
      </c>
      <c r="F36" s="10">
        <v>3865854</v>
      </c>
      <c r="G36" s="10">
        <v>4004126</v>
      </c>
      <c r="H36" s="10">
        <v>5905975</v>
      </c>
      <c r="I36" s="10">
        <v>5681977</v>
      </c>
      <c r="J36" s="10">
        <v>6511723</v>
      </c>
      <c r="K36" s="10">
        <v>6179842</v>
      </c>
      <c r="L36" s="10">
        <v>10013229</v>
      </c>
      <c r="M36" s="10">
        <v>7662470</v>
      </c>
      <c r="N36" s="10">
        <v>8899456</v>
      </c>
      <c r="O36" s="12">
        <f>IF(SUM(C36:N36)=0,"",SUM(C36:N36))</f>
        <v>72920405</v>
      </c>
    </row>
    <row r="37" spans="2:15" s="14" customFormat="1" ht="15.95" customHeight="1" x14ac:dyDescent="0.2">
      <c r="B37" s="19" t="s">
        <v>34</v>
      </c>
      <c r="C37" s="12">
        <v>2694425</v>
      </c>
      <c r="D37" s="12">
        <v>3353880</v>
      </c>
      <c r="E37" s="10">
        <v>3491001</v>
      </c>
      <c r="F37" s="10">
        <v>3153984</v>
      </c>
      <c r="G37" s="10">
        <v>4990395</v>
      </c>
      <c r="H37" s="10">
        <v>7255652</v>
      </c>
      <c r="I37" s="10">
        <v>2849050</v>
      </c>
      <c r="J37" s="10">
        <v>3132036</v>
      </c>
      <c r="K37" s="10">
        <v>3163476</v>
      </c>
      <c r="L37" s="10">
        <v>3275149</v>
      </c>
      <c r="M37" s="10">
        <v>3143655</v>
      </c>
      <c r="N37" s="10">
        <v>3161267</v>
      </c>
      <c r="O37" s="12">
        <f>IF(SUM(C37:N37)=0,"",SUM(C37:N37))</f>
        <v>43663970</v>
      </c>
    </row>
  </sheetData>
  <mergeCells count="1">
    <mergeCell ref="B1:O1"/>
  </mergeCells>
  <printOptions gridLines="1"/>
  <pageMargins left="0.78740157480314965" right="0.78740157480314965" top="0.98425196850393704" bottom="0.98425196850393704" header="0" footer="0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2025</vt:lpstr>
      <vt:lpstr>2024</vt:lpstr>
      <vt:lpstr>2023</vt:lpstr>
      <vt:lpstr>2022</vt:lpstr>
      <vt:lpstr>2021</vt:lpstr>
    </vt:vector>
  </TitlesOfParts>
  <Company>Domstolsstyrelsen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 Lawaetz</dc:creator>
  <cp:lastModifiedBy>Bitten Andersen</cp:lastModifiedBy>
  <cp:lastPrinted>2025-01-06T07:40:39Z</cp:lastPrinted>
  <dcterms:created xsi:type="dcterms:W3CDTF">2009-11-13T12:45:20Z</dcterms:created>
  <dcterms:modified xsi:type="dcterms:W3CDTF">2025-04-07T12:18:14Z</dcterms:modified>
</cp:coreProperties>
</file>